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3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<sst xmlns="http://schemas.openxmlformats.org/spreadsheetml/2006/main" count="380" uniqueCount="279">
  <si>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</si>
  <si>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</si>
  <si>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</si>
  <si>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</si>
  <si>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</si>
  <si>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</si>
  <si>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</si>
  <si>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</si>
  <si>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</si>
  <si>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</si>
  <si>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</si>
  <si>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</si>
  <si>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</si>
  <si>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</si>
  <si>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</si>
  <si>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</si>
  <si>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</si>
  <si>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</si>
  <si>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</si>
  <si>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</si>
  <si>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</si>
  <si>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</si>
  <si>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</si>
  <si>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</si>
  <si>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</si>
  <si>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</si>
  <si>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</si>
  <si>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</si>
  <si>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</si>
  <si>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</si>
  <si>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</si>
  <si>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</si>
  <si>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</si>
  <si>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</si>
  <si>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</si>
  <si>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</si>
  <si>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</si>
  <si>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</si>
  <si>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</si>
  <si>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</si>
  <si>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</si>
  <si>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</si>
  <si>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</si>
  <si>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</si>
  <si>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</si>
  <si>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</si>
  <si>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</si>
  <si>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</si>
  <si>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</si>
  <si>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</si>
  <si>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</si>
  <si>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</si>
  <si>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</si>
  <si>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</si>
  <si>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</si>
  <si>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</si>
  <si>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</si>
  <si>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</si>
  <si>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</si>
  <si>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</si>
  <si>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</si>
  <si>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</si>
  <si>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</si>
  <si>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</si>
  <si>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</si>
  <si>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</si>
  <si>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</si>
  <si>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</si>
  <si>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</si>
  <si>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</si>
  <si>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</si>
  <si>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</si>
  <si>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</si>
  <si>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</si>
  <si>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</si>
  <si>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</si>
  <si>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</si>
  <si>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</si>
  <si>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</si>
  <si>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</si>
  <si>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</si>
  <si>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</si>
  <si>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</si>
  <si>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</si>
  <si>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</si>
  <si>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</si>
  <si>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</si>
  <si>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</si>
  <si>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</si>
  <si>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</si>
  <si>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</si>
  <si>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</si>
  <si>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</si>
  <si>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</si>
  <si>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</si>
  <si>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</si>
  <si>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</si>
  <si>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</si>
  <si>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</si>
  <si>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</si>
  <si>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</si>
  <si>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</si>
  <si>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</si>
  <si>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</si>
  <si>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</si>
  <si>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</si>
  <si>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</si>
  <si>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</si>
  <si>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</si>
  <si>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</si>
  <si>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</si>
  <si>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</si>
  <si>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</si>
  <si>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</si>
  <si>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</si>
  <si>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</si>
  <si>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</si>
  <si>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</si>
  <si>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</si>
  <si>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</si>
  <si>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</si>
  <si>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</si>
  <si>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</si>
  <si>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</si>
  <si>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</si>
  <si>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</si>
  <si>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</si>
  <si>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</si>
  <si>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</si>
  <si>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</si>
  <si>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</si>
  <si>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</si>
  <si>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</si>
  <si>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</si>
  <si>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</si>
  <si>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</si>
  <si>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</si>
  <si>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</si>
  <si>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</si>
  <si>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</si>
  <si>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</si>
  <si>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</si>
  <si>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</si>
  <si>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</si>
  <si>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</si>
  <si>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</si>
  <si>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</si>
  <si>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</si>
  <si>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</si>
  <si>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</si>
  <si>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</si>
  <si>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</si>
  <si>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</si>
  <si>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</si>
  <si>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</si>
  <si>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</si>
  <si>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</si>
  <si>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</si>
  <si>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</si>
  <si>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</si>
  <si>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</si>
  <si>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</si>
  <si>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</si>
  <si>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</si>
  <si>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</si>
  <si>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</si>
  <si>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</si>
  <si>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</si>
  <si>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</si>
  <si>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</si>
  <si>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</si>
  <si>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</si>
  <si>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</si>
  <si>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</si>
  <si>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</si>
  <si>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</si>
  <si>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</si>
  <si>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</si>
  <si>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</si>
  <si>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</si>
  <si>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</si>
  <si>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</si>
  <si>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</si>
  <si>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</si>
  <si>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</si>
  <si>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</si>
  <si>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</si>
  <si>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</si>
  <si>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</si>
  <si>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</si>
  <si>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</si>
  <si>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</si>
  <si>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</si>
  <si>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</si>
  <si>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</si>
  <si>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</si>
  <si>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</si>
  <si>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</si>
  <si>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</si>
  <si>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</si>
  <si>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</si>
  <si>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</si>
  <si>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</si>
  <si>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</si>
  <si>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</si>
  <si>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</si>
  <si>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</si>
  <si>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</si>
  <si>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</si>
  <si>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</si>
  <si>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</si>
  <si>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</si>
  <si>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</si>
  <si>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</si>
  <si>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</si>
  <si>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</si>
  <si>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</si>
  <si>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</si>
  <si>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</si>
  <si>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</si>
  <si>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</si>
  <si>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</si>
  <si>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</si>
  <si>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</si>
  <si>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</si>
  <si>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</si>
  <si>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</si>
  <si>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</si>
  <si>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</si>
  <si>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</si>
  <si>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</si>
  <si>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</si>
  <si>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</si>
  <si>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</si>
  <si>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</si>
  <si>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</si>
  <si>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</si>
  <si>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</si>
  <si>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</si>
  <si>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</si>
  <si>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</si>
  <si>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</si>
  <si>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</si>
  <si>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</si>
  <si>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</si>
  <si>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</si>
  <si>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</si>
  <si>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</si>
  <si>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</si>
  <si>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</si>
  <si>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</si>
  <si>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</si>
  <si>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</si>
  <si>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</si>
  <si>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</si>
  <si>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</si>
  <si>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</si>
  <si>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</si>
  <si>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</si>
  <si>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</si>
  <si>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</si>
  <si>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</si>
  <si>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</si>
  <si>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</si>
  <si>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</si>
  <si>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</si>
  <si>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</si>
  <si>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</si>
  <si>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</si>
  <si>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</si>
  <si>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</si>
  <si>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</si>
  <si>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</si>
  <si>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</si>
  <si>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Pateikimo valiuta ir tikslumas: Eur arba tūkstančiais Eur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</si>
  <si>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</si>
  <si>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2017-05-02 Nr. 1</t>
  </si>
  <si>
    <t>PAGAL 2017 M. KOVO 31 D. DUOMENIS</t>
  </si>
  <si>
    <t>PAGAL 2017 M.KOVO 31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</si>
</sst>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zoomScale="110" zoomScaleNormal="110" zoomScalePageLayoutView="0" workbookViewId="0" topLeftCell="A10">
      <selection activeCell="F94" sqref="F94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201" t="s">
        <v>95</v>
      </c>
      <c r="F2" s="202"/>
      <c r="G2" s="202"/>
    </row>
    <row r="3" spans="1:7" ht="12">
      <c r="A3" s="5"/>
      <c r="B3" s="6"/>
      <c r="C3" s="6"/>
      <c r="D3" s="6"/>
      <c r="E3" s="203" t="s">
        <v>114</v>
      </c>
      <c r="F3" s="204"/>
      <c r="G3" s="204"/>
    </row>
    <row r="5" spans="1:7" ht="12">
      <c r="A5" s="188" t="s">
        <v>94</v>
      </c>
      <c r="B5" s="189"/>
      <c r="C5" s="189"/>
      <c r="D5" s="189"/>
      <c r="E5" s="189"/>
      <c r="F5" s="207"/>
      <c r="G5" s="207"/>
    </row>
    <row r="6" spans="1:7" ht="12">
      <c r="A6" s="204"/>
      <c r="B6" s="204"/>
      <c r="C6" s="204"/>
      <c r="D6" s="204"/>
      <c r="E6" s="204"/>
      <c r="F6" s="204"/>
      <c r="G6" s="204"/>
    </row>
    <row r="7" spans="1:7" ht="12">
      <c r="A7" s="205" t="s">
        <v>273</v>
      </c>
      <c r="B7" s="206"/>
      <c r="C7" s="206"/>
      <c r="D7" s="206"/>
      <c r="E7" s="206"/>
      <c r="F7" s="207"/>
      <c r="G7" s="207"/>
    </row>
    <row r="8" spans="1:7" ht="12">
      <c r="A8" s="205" t="s">
        <v>128</v>
      </c>
      <c r="B8" s="206"/>
      <c r="C8" s="206"/>
      <c r="D8" s="206"/>
      <c r="E8" s="206"/>
      <c r="F8" s="207"/>
      <c r="G8" s="207"/>
    </row>
    <row r="9" spans="1:7" ht="12">
      <c r="A9" s="205" t="s">
        <v>266</v>
      </c>
      <c r="B9" s="206"/>
      <c r="C9" s="206"/>
      <c r="D9" s="206"/>
      <c r="E9" s="206"/>
      <c r="F9" s="207"/>
      <c r="G9" s="207"/>
    </row>
    <row r="10" spans="1:7" ht="12">
      <c r="A10" s="185" t="s">
        <v>122</v>
      </c>
      <c r="B10" s="186"/>
      <c r="C10" s="186"/>
      <c r="D10" s="186"/>
      <c r="E10" s="186"/>
      <c r="F10" s="187"/>
      <c r="G10" s="187"/>
    </row>
    <row r="11" spans="1:7" ht="12">
      <c r="A11" s="187"/>
      <c r="B11" s="187"/>
      <c r="C11" s="187"/>
      <c r="D11" s="187"/>
      <c r="E11" s="187"/>
      <c r="F11" s="187"/>
      <c r="G11" s="187"/>
    </row>
    <row r="12" spans="1:7" ht="12">
      <c r="A12" s="208"/>
      <c r="B12" s="207"/>
      <c r="C12" s="207"/>
      <c r="D12" s="207"/>
      <c r="E12" s="207"/>
      <c r="F12" s="132"/>
      <c r="G12" s="132"/>
    </row>
    <row r="13" spans="1:7" ht="12">
      <c r="A13" s="188" t="s">
        <v>0</v>
      </c>
      <c r="B13" s="189"/>
      <c r="C13" s="189"/>
      <c r="D13" s="189"/>
      <c r="E13" s="189"/>
      <c r="F13" s="190"/>
      <c r="G13" s="190"/>
    </row>
    <row r="14" spans="1:7" ht="12">
      <c r="A14" s="188" t="s">
        <v>277</v>
      </c>
      <c r="B14" s="189"/>
      <c r="C14" s="189"/>
      <c r="D14" s="189"/>
      <c r="E14" s="189"/>
      <c r="F14" s="190"/>
      <c r="G14" s="190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205" t="s">
        <v>276</v>
      </c>
      <c r="B16" s="206"/>
      <c r="C16" s="206"/>
      <c r="D16" s="206"/>
      <c r="E16" s="206"/>
      <c r="F16" s="207"/>
      <c r="G16" s="207"/>
    </row>
    <row r="17" spans="1:7" ht="12">
      <c r="A17" s="205" t="s">
        <v>1</v>
      </c>
      <c r="B17" s="205"/>
      <c r="C17" s="205"/>
      <c r="D17" s="205"/>
      <c r="E17" s="205"/>
      <c r="F17" s="207"/>
      <c r="G17" s="207"/>
    </row>
    <row r="18" spans="1:7" ht="12">
      <c r="A18" s="7"/>
      <c r="B18" s="9"/>
      <c r="C18" s="9"/>
      <c r="D18" s="174" t="s">
        <v>274</v>
      </c>
      <c r="E18" s="174"/>
      <c r="F18" s="174"/>
      <c r="G18" s="174"/>
    </row>
    <row r="19" spans="1:7" ht="36">
      <c r="A19" s="10" t="s">
        <v>2</v>
      </c>
      <c r="B19" s="197" t="s">
        <v>3</v>
      </c>
      <c r="C19" s="198"/>
      <c r="D19" s="199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+F21+F27+F21</f>
        <v>2834.8700000000003</v>
      </c>
      <c r="G20" s="147">
        <f>+G21+G27+G24</f>
        <v>3254.96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/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>
        <v>1</v>
      </c>
      <c r="G24" s="149">
        <v>1</v>
      </c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2834.8700000000003</v>
      </c>
      <c r="G27" s="149">
        <f>+G28+G29+G30+G31+G32+G33+G34+G35+G36+G37</f>
        <v>3253.96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/>
      <c r="G32" s="149">
        <v>0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2780.07</v>
      </c>
      <c r="G33" s="149">
        <v>3177.26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>
        <v>54.8</v>
      </c>
      <c r="G36" s="149">
        <v>76.7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36160.439999999995</v>
      </c>
      <c r="G41" s="147">
        <f>+G42+G48+G49+G56+G57</f>
        <v>20512.27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0</v>
      </c>
      <c r="G42" s="148">
        <f>+G43+G44+G45+G46+G47</f>
        <v>39.5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/>
      <c r="G44" s="149">
        <v>39.5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200" t="s">
        <v>104</v>
      </c>
      <c r="D47" s="196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/>
      <c r="G48" s="149"/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33636.84</v>
      </c>
      <c r="G49" s="149">
        <f>+G50+G51+G52+G53+G54+G55</f>
        <v>16398.18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200" t="s">
        <v>90</v>
      </c>
      <c r="D53" s="196"/>
      <c r="E53" s="56"/>
      <c r="F53" s="148">
        <v>854.63</v>
      </c>
      <c r="G53" s="149">
        <v>854.63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8">
        <v>32782.21</v>
      </c>
      <c r="G54" s="149">
        <v>14100.48</v>
      </c>
      <c r="H54" s="146"/>
    </row>
    <row r="55" spans="1:7" ht="12">
      <c r="A55" s="47" t="s">
        <v>43</v>
      </c>
      <c r="B55" s="35"/>
      <c r="C55" s="36" t="s">
        <v>54</v>
      </c>
      <c r="D55" s="37"/>
      <c r="E55" s="28"/>
      <c r="F55" s="148"/>
      <c r="G55" s="149">
        <v>1443.07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2523.6</v>
      </c>
      <c r="G57" s="149">
        <v>4074.59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38995.31</v>
      </c>
      <c r="G58" s="147">
        <f>+G41+G40+G20</f>
        <v>23767.23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3034.91</v>
      </c>
      <c r="G59" s="147">
        <f>+G60+G61+G62+G63</f>
        <v>3882.63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2860.23</v>
      </c>
      <c r="G61" s="152">
        <v>3217.76</v>
      </c>
    </row>
    <row r="62" spans="1:7" ht="12">
      <c r="A62" s="17" t="s">
        <v>36</v>
      </c>
      <c r="B62" s="191" t="s">
        <v>105</v>
      </c>
      <c r="C62" s="192"/>
      <c r="D62" s="193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174.68</v>
      </c>
      <c r="G63" s="149">
        <v>664.87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32782.21</v>
      </c>
      <c r="G64" s="147">
        <f>+G65+G69</f>
        <v>15543.55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48">
        <f>F80+F82+F81</f>
        <v>32782.21</v>
      </c>
      <c r="G69" s="148">
        <f>G80+G82</f>
        <v>15543.55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8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48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48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48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48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48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8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8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48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48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48">
        <v>2426.81</v>
      </c>
      <c r="G80" s="149"/>
    </row>
    <row r="81" spans="1:7" ht="12">
      <c r="A81" s="47" t="s">
        <v>35</v>
      </c>
      <c r="B81" s="22"/>
      <c r="C81" s="23" t="s">
        <v>74</v>
      </c>
      <c r="D81" s="26"/>
      <c r="E81" s="56"/>
      <c r="F81" s="148">
        <v>12834.31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48">
        <v>17521.09</v>
      </c>
      <c r="G82" s="149">
        <v>15543.55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/>
      <c r="F84" s="149">
        <f>+F85+F86+F89+F90</f>
        <v>3178.19</v>
      </c>
      <c r="G84" s="149">
        <v>4341.05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3178.19</v>
      </c>
      <c r="G90" s="149">
        <v>4341.05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v>-1162.86</v>
      </c>
      <c r="G91" s="149">
        <v>1406.1</v>
      </c>
    </row>
    <row r="92" spans="1:9" ht="12">
      <c r="A92" s="21" t="s">
        <v>118</v>
      </c>
      <c r="B92" s="14"/>
      <c r="C92" s="23" t="s">
        <v>107</v>
      </c>
      <c r="D92" s="82"/>
      <c r="E92" s="27"/>
      <c r="F92" s="148">
        <v>4341.05</v>
      </c>
      <c r="G92" s="149">
        <v>2934.95</v>
      </c>
      <c r="I92" s="145">
        <f>G58-G94</f>
        <v>0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</row>
    <row r="94" spans="1:9" ht="12">
      <c r="A94" s="12"/>
      <c r="B94" s="194" t="s">
        <v>119</v>
      </c>
      <c r="C94" s="195"/>
      <c r="D94" s="196"/>
      <c r="E94" s="28"/>
      <c r="F94" s="153">
        <f>+F59+F64+F84</f>
        <v>38995.31</v>
      </c>
      <c r="G94" s="153">
        <f>+G59+G64+G84</f>
        <v>23767.23</v>
      </c>
      <c r="H94" s="145"/>
      <c r="I94" s="145">
        <f>F58-F94</f>
        <v>0</v>
      </c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209" t="s">
        <v>271</v>
      </c>
      <c r="B96" s="209"/>
      <c r="C96" s="209"/>
      <c r="D96" s="209"/>
      <c r="E96" s="125"/>
      <c r="F96" s="175" t="s">
        <v>268</v>
      </c>
      <c r="G96" s="175"/>
    </row>
    <row r="97" spans="1:7" ht="12">
      <c r="A97" s="205" t="s">
        <v>131</v>
      </c>
      <c r="B97" s="205"/>
      <c r="C97" s="205"/>
      <c r="D97" s="205"/>
      <c r="E97" s="205"/>
      <c r="F97" s="176" t="s">
        <v>113</v>
      </c>
      <c r="G97" s="176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">
      <selection activeCell="G33" sqref="G33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179" t="s">
        <v>133</v>
      </c>
      <c r="B5" s="180"/>
      <c r="C5" s="180"/>
      <c r="D5" s="180"/>
      <c r="E5" s="180"/>
      <c r="F5" s="180"/>
      <c r="G5" s="180"/>
      <c r="H5" s="180"/>
      <c r="I5" s="180"/>
    </row>
    <row r="6" spans="1:9" ht="11.25">
      <c r="A6" s="181" t="s">
        <v>134</v>
      </c>
      <c r="B6" s="180"/>
      <c r="C6" s="180"/>
      <c r="D6" s="180"/>
      <c r="E6" s="180"/>
      <c r="F6" s="180"/>
      <c r="G6" s="180"/>
      <c r="H6" s="180"/>
      <c r="I6" s="180"/>
    </row>
    <row r="7" spans="1:9" ht="11.25">
      <c r="A7" s="177" t="s">
        <v>273</v>
      </c>
      <c r="B7" s="180"/>
      <c r="C7" s="180"/>
      <c r="D7" s="180"/>
      <c r="E7" s="180"/>
      <c r="F7" s="180"/>
      <c r="G7" s="180"/>
      <c r="H7" s="180"/>
      <c r="I7" s="180"/>
    </row>
    <row r="8" spans="1:9" ht="11.25">
      <c r="A8" s="177" t="s">
        <v>110</v>
      </c>
      <c r="B8" s="178"/>
      <c r="C8" s="178"/>
      <c r="D8" s="178"/>
      <c r="E8" s="178"/>
      <c r="F8" s="178"/>
      <c r="G8" s="178"/>
      <c r="H8" s="178"/>
      <c r="I8" s="178"/>
    </row>
    <row r="9" spans="1:9" ht="11.25">
      <c r="A9" s="177" t="s">
        <v>266</v>
      </c>
      <c r="B9" s="178"/>
      <c r="C9" s="178"/>
      <c r="D9" s="178"/>
      <c r="E9" s="178"/>
      <c r="F9" s="178"/>
      <c r="G9" s="178"/>
      <c r="H9" s="178"/>
      <c r="I9" s="178"/>
    </row>
    <row r="10" spans="1:9" ht="11.25">
      <c r="A10" s="177" t="s">
        <v>135</v>
      </c>
      <c r="B10" s="178"/>
      <c r="C10" s="178"/>
      <c r="D10" s="178"/>
      <c r="E10" s="178"/>
      <c r="F10" s="178"/>
      <c r="G10" s="178"/>
      <c r="H10" s="178"/>
      <c r="I10" s="178"/>
    </row>
    <row r="11" spans="1:9" ht="11.25">
      <c r="A11" s="177" t="s">
        <v>136</v>
      </c>
      <c r="B11" s="180"/>
      <c r="C11" s="180"/>
      <c r="D11" s="180"/>
      <c r="E11" s="180"/>
      <c r="F11" s="180"/>
      <c r="G11" s="180"/>
      <c r="H11" s="180"/>
      <c r="I11" s="180"/>
    </row>
    <row r="12" spans="1:9" ht="11.25">
      <c r="A12" s="167"/>
      <c r="B12" s="178"/>
      <c r="C12" s="178"/>
      <c r="D12" s="178"/>
      <c r="E12" s="178"/>
      <c r="F12" s="178"/>
      <c r="G12" s="178"/>
      <c r="H12" s="178"/>
      <c r="I12" s="178"/>
    </row>
    <row r="13" spans="1:9" ht="11.25">
      <c r="A13" s="168" t="s">
        <v>137</v>
      </c>
      <c r="B13" s="169"/>
      <c r="C13" s="169"/>
      <c r="D13" s="169"/>
      <c r="E13" s="169"/>
      <c r="F13" s="169"/>
      <c r="G13" s="169"/>
      <c r="H13" s="169"/>
      <c r="I13" s="169"/>
    </row>
    <row r="14" spans="1:9" ht="11.25">
      <c r="A14" s="177"/>
      <c r="B14" s="178"/>
      <c r="C14" s="178"/>
      <c r="D14" s="178"/>
      <c r="E14" s="178"/>
      <c r="F14" s="178"/>
      <c r="G14" s="178"/>
      <c r="H14" s="178"/>
      <c r="I14" s="178"/>
    </row>
    <row r="15" spans="1:9" ht="11.25">
      <c r="A15" s="168" t="s">
        <v>278</v>
      </c>
      <c r="B15" s="169"/>
      <c r="C15" s="169"/>
      <c r="D15" s="169"/>
      <c r="E15" s="169"/>
      <c r="F15" s="169"/>
      <c r="G15" s="169"/>
      <c r="H15" s="169"/>
      <c r="I15" s="169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177" t="str">
        <f>+FBA!A16</f>
        <v>2017-05-02 Nr. 1</v>
      </c>
      <c r="B17" s="177"/>
      <c r="C17" s="177"/>
      <c r="D17" s="177"/>
      <c r="E17" s="177"/>
      <c r="F17" s="177"/>
      <c r="G17" s="177"/>
      <c r="H17" s="177"/>
      <c r="I17" s="177"/>
    </row>
    <row r="18" spans="1:9" ht="11.25">
      <c r="A18" s="177" t="s">
        <v>1</v>
      </c>
      <c r="B18" s="178"/>
      <c r="C18" s="178"/>
      <c r="D18" s="178"/>
      <c r="E18" s="178"/>
      <c r="F18" s="178"/>
      <c r="G18" s="178"/>
      <c r="H18" s="178"/>
      <c r="I18" s="178"/>
    </row>
    <row r="19" spans="1:9" s="93" customFormat="1" ht="11.25">
      <c r="A19" s="170" t="s">
        <v>275</v>
      </c>
      <c r="B19" s="178"/>
      <c r="C19" s="178"/>
      <c r="D19" s="178"/>
      <c r="E19" s="178"/>
      <c r="F19" s="178"/>
      <c r="G19" s="178"/>
      <c r="H19" s="178"/>
      <c r="I19" s="178"/>
    </row>
    <row r="20" spans="1:9" s="95" customFormat="1" ht="49.5" customHeight="1">
      <c r="A20" s="171" t="s">
        <v>2</v>
      </c>
      <c r="B20" s="171"/>
      <c r="C20" s="171" t="s">
        <v>3</v>
      </c>
      <c r="D20" s="172"/>
      <c r="E20" s="172"/>
      <c r="F20" s="172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182" t="s">
        <v>141</v>
      </c>
      <c r="D21" s="183"/>
      <c r="E21" s="183"/>
      <c r="F21" s="183"/>
      <c r="G21" s="102">
        <v>21</v>
      </c>
      <c r="H21" s="154">
        <f>+H22+H27+H28</f>
        <v>55983.18</v>
      </c>
      <c r="I21" s="154">
        <f>+I22+I27+I28</f>
        <v>225879.34</v>
      </c>
    </row>
    <row r="22" spans="1:9" ht="11.25">
      <c r="A22" s="99" t="s">
        <v>9</v>
      </c>
      <c r="B22" s="100" t="s">
        <v>142</v>
      </c>
      <c r="C22" s="184" t="s">
        <v>142</v>
      </c>
      <c r="D22" s="184"/>
      <c r="E22" s="184"/>
      <c r="F22" s="184"/>
      <c r="G22" s="100"/>
      <c r="H22" s="155">
        <f>H23+H24+H26</f>
        <v>55542.02</v>
      </c>
      <c r="I22" s="155">
        <f>I23+I24+I26+I25</f>
        <v>203579.34</v>
      </c>
    </row>
    <row r="23" spans="1:9" ht="11.25">
      <c r="A23" s="99" t="s">
        <v>143</v>
      </c>
      <c r="B23" s="100" t="s">
        <v>61</v>
      </c>
      <c r="C23" s="184" t="s">
        <v>61</v>
      </c>
      <c r="D23" s="184"/>
      <c r="E23" s="184"/>
      <c r="F23" s="184"/>
      <c r="G23" s="100"/>
      <c r="H23" s="155"/>
      <c r="I23" s="156">
        <v>13095.79</v>
      </c>
    </row>
    <row r="24" spans="1:9" ht="11.25">
      <c r="A24" s="99" t="s">
        <v>144</v>
      </c>
      <c r="B24" s="102" t="s">
        <v>145</v>
      </c>
      <c r="C24" s="173" t="s">
        <v>145</v>
      </c>
      <c r="D24" s="173"/>
      <c r="E24" s="173"/>
      <c r="F24" s="173"/>
      <c r="G24" s="102"/>
      <c r="H24" s="155">
        <v>55542.02</v>
      </c>
      <c r="I24" s="156">
        <v>188668.83</v>
      </c>
    </row>
    <row r="25" spans="1:9" ht="11.25">
      <c r="A25" s="99" t="s">
        <v>146</v>
      </c>
      <c r="B25" s="100" t="s">
        <v>147</v>
      </c>
      <c r="C25" s="173" t="s">
        <v>147</v>
      </c>
      <c r="D25" s="173"/>
      <c r="E25" s="173"/>
      <c r="F25" s="173"/>
      <c r="G25" s="100"/>
      <c r="H25" s="155"/>
      <c r="I25" s="156">
        <v>840</v>
      </c>
    </row>
    <row r="26" spans="1:9" ht="11.25">
      <c r="A26" s="99" t="s">
        <v>148</v>
      </c>
      <c r="B26" s="102" t="s">
        <v>149</v>
      </c>
      <c r="C26" s="173" t="s">
        <v>149</v>
      </c>
      <c r="D26" s="173"/>
      <c r="E26" s="173"/>
      <c r="F26" s="173"/>
      <c r="G26" s="102"/>
      <c r="H26" s="155"/>
      <c r="I26" s="156">
        <v>974.72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173" t="s">
        <v>151</v>
      </c>
      <c r="D28" s="173"/>
      <c r="E28" s="173"/>
      <c r="F28" s="173"/>
      <c r="G28" s="100"/>
      <c r="H28" s="155">
        <f>H29</f>
        <v>441.16</v>
      </c>
      <c r="I28" s="155">
        <f>I29</f>
        <v>22300</v>
      </c>
    </row>
    <row r="29" spans="1:9" ht="11.25">
      <c r="A29" s="99" t="s">
        <v>152</v>
      </c>
      <c r="B29" s="102" t="s">
        <v>153</v>
      </c>
      <c r="C29" s="173" t="s">
        <v>153</v>
      </c>
      <c r="D29" s="173"/>
      <c r="E29" s="173"/>
      <c r="F29" s="173"/>
      <c r="G29" s="102"/>
      <c r="H29" s="165">
        <v>441.16</v>
      </c>
      <c r="I29" s="156">
        <v>22300</v>
      </c>
    </row>
    <row r="30" spans="1:9" ht="11.25">
      <c r="A30" s="99" t="s">
        <v>154</v>
      </c>
      <c r="B30" s="102" t="s">
        <v>155</v>
      </c>
      <c r="C30" s="173" t="s">
        <v>155</v>
      </c>
      <c r="D30" s="173"/>
      <c r="E30" s="173"/>
      <c r="F30" s="173"/>
      <c r="G30" s="102"/>
      <c r="H30" s="155"/>
      <c r="I30" s="157"/>
    </row>
    <row r="31" spans="1:9" ht="11.25">
      <c r="A31" s="96" t="s">
        <v>46</v>
      </c>
      <c r="B31" s="97" t="s">
        <v>156</v>
      </c>
      <c r="C31" s="182" t="s">
        <v>156</v>
      </c>
      <c r="D31" s="182"/>
      <c r="E31" s="182"/>
      <c r="F31" s="182"/>
      <c r="G31" s="102">
        <v>22</v>
      </c>
      <c r="H31" s="154">
        <f>+H32+H33+H34+H35+H36+H37+H38+H39+H40+H41+H42+H43+H44+H45</f>
        <v>57146.04000000001</v>
      </c>
      <c r="I31" s="154">
        <f>+I32+I33+I34+I35+I36+I37+I38+I39+I40+I41+I42+I43+I44+I45</f>
        <v>224473.23999999996</v>
      </c>
    </row>
    <row r="32" spans="1:9" ht="11.25">
      <c r="A32" s="99" t="s">
        <v>9</v>
      </c>
      <c r="B32" s="100" t="s">
        <v>157</v>
      </c>
      <c r="C32" s="173" t="s">
        <v>158</v>
      </c>
      <c r="D32" s="210"/>
      <c r="E32" s="210"/>
      <c r="F32" s="210"/>
      <c r="G32" s="100"/>
      <c r="H32" s="155">
        <v>42213.12</v>
      </c>
      <c r="I32" s="156">
        <v>166064.71</v>
      </c>
    </row>
    <row r="33" spans="1:9" ht="11.25">
      <c r="A33" s="99" t="s">
        <v>16</v>
      </c>
      <c r="B33" s="100" t="s">
        <v>159</v>
      </c>
      <c r="C33" s="173" t="s">
        <v>160</v>
      </c>
      <c r="D33" s="210"/>
      <c r="E33" s="210"/>
      <c r="F33" s="210"/>
      <c r="G33" s="100"/>
      <c r="H33" s="155">
        <v>2483.01</v>
      </c>
      <c r="I33" s="156">
        <v>2063.94</v>
      </c>
    </row>
    <row r="34" spans="1:9" ht="11.25">
      <c r="A34" s="99" t="s">
        <v>36</v>
      </c>
      <c r="B34" s="100" t="s">
        <v>161</v>
      </c>
      <c r="C34" s="173" t="s">
        <v>162</v>
      </c>
      <c r="D34" s="210"/>
      <c r="E34" s="210"/>
      <c r="F34" s="210"/>
      <c r="G34" s="100"/>
      <c r="H34" s="155">
        <v>7424.02</v>
      </c>
      <c r="I34" s="156">
        <v>22639.55</v>
      </c>
    </row>
    <row r="35" spans="1:9" ht="11.25">
      <c r="A35" s="99" t="s">
        <v>44</v>
      </c>
      <c r="B35" s="100" t="s">
        <v>163</v>
      </c>
      <c r="C35" s="184" t="s">
        <v>164</v>
      </c>
      <c r="D35" s="210"/>
      <c r="E35" s="210"/>
      <c r="F35" s="210"/>
      <c r="G35" s="100"/>
      <c r="H35" s="155"/>
      <c r="I35" s="156">
        <v>357.96</v>
      </c>
    </row>
    <row r="36" spans="1:9" ht="11.25">
      <c r="A36" s="99" t="s">
        <v>56</v>
      </c>
      <c r="B36" s="100" t="s">
        <v>165</v>
      </c>
      <c r="C36" s="184" t="s">
        <v>166</v>
      </c>
      <c r="D36" s="210"/>
      <c r="E36" s="210"/>
      <c r="F36" s="210"/>
      <c r="G36" s="100"/>
      <c r="H36" s="155">
        <v>3658.38</v>
      </c>
      <c r="I36" s="156">
        <v>9452.46</v>
      </c>
    </row>
    <row r="37" spans="1:9" ht="11.25">
      <c r="A37" s="99" t="s">
        <v>167</v>
      </c>
      <c r="B37" s="100" t="s">
        <v>168</v>
      </c>
      <c r="C37" s="184" t="s">
        <v>169</v>
      </c>
      <c r="D37" s="210"/>
      <c r="E37" s="210"/>
      <c r="F37" s="210"/>
      <c r="G37" s="100"/>
      <c r="H37" s="155">
        <v>10</v>
      </c>
      <c r="I37" s="156">
        <v>364.7</v>
      </c>
    </row>
    <row r="38" spans="1:9" ht="11.25">
      <c r="A38" s="99" t="s">
        <v>170</v>
      </c>
      <c r="B38" s="100" t="s">
        <v>171</v>
      </c>
      <c r="C38" s="184" t="s">
        <v>172</v>
      </c>
      <c r="D38" s="210"/>
      <c r="E38" s="210"/>
      <c r="F38" s="210"/>
      <c r="G38" s="100"/>
      <c r="H38" s="165"/>
      <c r="I38" s="155"/>
    </row>
    <row r="39" spans="1:9" ht="11.25">
      <c r="A39" s="99" t="s">
        <v>173</v>
      </c>
      <c r="B39" s="100" t="s">
        <v>174</v>
      </c>
      <c r="C39" s="173" t="s">
        <v>174</v>
      </c>
      <c r="D39" s="210"/>
      <c r="E39" s="210"/>
      <c r="F39" s="210"/>
      <c r="G39" s="100"/>
      <c r="H39" s="155"/>
      <c r="I39" s="155"/>
    </row>
    <row r="40" spans="1:9" ht="11.25">
      <c r="A40" s="99" t="s">
        <v>175</v>
      </c>
      <c r="B40" s="100" t="s">
        <v>176</v>
      </c>
      <c r="C40" s="184" t="s">
        <v>176</v>
      </c>
      <c r="D40" s="210"/>
      <c r="E40" s="210"/>
      <c r="F40" s="210"/>
      <c r="G40" s="100"/>
      <c r="H40" s="155"/>
      <c r="I40" s="155">
        <v>15518.24</v>
      </c>
    </row>
    <row r="41" spans="1:9" ht="15.75" customHeight="1">
      <c r="A41" s="99" t="s">
        <v>177</v>
      </c>
      <c r="B41" s="100" t="s">
        <v>178</v>
      </c>
      <c r="C41" s="173" t="s">
        <v>179</v>
      </c>
      <c r="D41" s="172"/>
      <c r="E41" s="172"/>
      <c r="F41" s="172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173" t="s">
        <v>182</v>
      </c>
      <c r="D42" s="210"/>
      <c r="E42" s="210"/>
      <c r="F42" s="210"/>
      <c r="G42" s="100"/>
      <c r="H42" s="155"/>
      <c r="I42" s="155"/>
    </row>
    <row r="43" spans="1:9" ht="11.25">
      <c r="A43" s="99" t="s">
        <v>183</v>
      </c>
      <c r="B43" s="100" t="s">
        <v>184</v>
      </c>
      <c r="C43" s="173" t="s">
        <v>185</v>
      </c>
      <c r="D43" s="210"/>
      <c r="E43" s="210"/>
      <c r="F43" s="210"/>
      <c r="G43" s="100"/>
      <c r="H43" s="155"/>
      <c r="I43" s="155"/>
    </row>
    <row r="44" spans="1:9" ht="11.25">
      <c r="A44" s="99" t="s">
        <v>186</v>
      </c>
      <c r="B44" s="100" t="s">
        <v>187</v>
      </c>
      <c r="C44" s="173" t="s">
        <v>188</v>
      </c>
      <c r="D44" s="210"/>
      <c r="E44" s="210"/>
      <c r="F44" s="210"/>
      <c r="G44" s="100"/>
      <c r="H44" s="155">
        <v>1357.51</v>
      </c>
      <c r="I44" s="155">
        <v>8011.68</v>
      </c>
    </row>
    <row r="45" spans="1:9" ht="11.25">
      <c r="A45" s="99" t="s">
        <v>189</v>
      </c>
      <c r="B45" s="100" t="s">
        <v>190</v>
      </c>
      <c r="C45" s="215" t="s">
        <v>191</v>
      </c>
      <c r="D45" s="216"/>
      <c r="E45" s="216"/>
      <c r="F45" s="217"/>
      <c r="G45" s="100"/>
      <c r="H45" s="158"/>
      <c r="I45" s="158"/>
    </row>
    <row r="46" spans="1:9" ht="11.25">
      <c r="A46" s="97" t="s">
        <v>48</v>
      </c>
      <c r="B46" s="101" t="s">
        <v>192</v>
      </c>
      <c r="C46" s="211" t="s">
        <v>192</v>
      </c>
      <c r="D46" s="212"/>
      <c r="E46" s="212"/>
      <c r="F46" s="213"/>
      <c r="G46" s="101"/>
      <c r="H46" s="154">
        <f>+H21-H31</f>
        <v>-1162.8600000000079</v>
      </c>
      <c r="I46" s="154">
        <f>+I21-I31</f>
        <v>1406.100000000035</v>
      </c>
    </row>
    <row r="47" spans="1:9" ht="11.25">
      <c r="A47" s="97" t="s">
        <v>59</v>
      </c>
      <c r="B47" s="97" t="s">
        <v>193</v>
      </c>
      <c r="C47" s="214" t="s">
        <v>193</v>
      </c>
      <c r="D47" s="212"/>
      <c r="E47" s="212"/>
      <c r="F47" s="213"/>
      <c r="G47" s="98"/>
      <c r="H47" s="159"/>
      <c r="I47" s="159"/>
    </row>
    <row r="48" spans="1:9" ht="11.25">
      <c r="A48" s="102" t="s">
        <v>103</v>
      </c>
      <c r="B48" s="100" t="s">
        <v>194</v>
      </c>
      <c r="C48" s="215" t="s">
        <v>195</v>
      </c>
      <c r="D48" s="216"/>
      <c r="E48" s="216"/>
      <c r="F48" s="217"/>
      <c r="G48" s="106"/>
      <c r="H48" s="158"/>
      <c r="I48" s="158"/>
    </row>
    <row r="49" spans="1:9" ht="11.25">
      <c r="A49" s="102" t="s">
        <v>16</v>
      </c>
      <c r="B49" s="100" t="s">
        <v>196</v>
      </c>
      <c r="C49" s="215" t="s">
        <v>196</v>
      </c>
      <c r="D49" s="216"/>
      <c r="E49" s="216"/>
      <c r="F49" s="217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215" t="s">
        <v>199</v>
      </c>
      <c r="D50" s="216"/>
      <c r="E50" s="216"/>
      <c r="F50" s="217"/>
      <c r="G50" s="106"/>
      <c r="H50" s="158"/>
      <c r="I50" s="158"/>
    </row>
    <row r="51" spans="1:9" ht="11.25">
      <c r="A51" s="97" t="s">
        <v>64</v>
      </c>
      <c r="B51" s="101" t="s">
        <v>200</v>
      </c>
      <c r="C51" s="211" t="s">
        <v>200</v>
      </c>
      <c r="D51" s="212"/>
      <c r="E51" s="212"/>
      <c r="F51" s="213"/>
      <c r="G51" s="98"/>
      <c r="H51" s="159"/>
      <c r="I51" s="159"/>
    </row>
    <row r="52" spans="1:9" ht="30" customHeight="1">
      <c r="A52" s="97" t="s">
        <v>76</v>
      </c>
      <c r="B52" s="101" t="s">
        <v>201</v>
      </c>
      <c r="C52" s="219" t="s">
        <v>201</v>
      </c>
      <c r="D52" s="220"/>
      <c r="E52" s="220"/>
      <c r="F52" s="221"/>
      <c r="G52" s="98"/>
      <c r="H52" s="159"/>
      <c r="I52" s="159"/>
    </row>
    <row r="53" spans="1:9" ht="11.25">
      <c r="A53" s="97" t="s">
        <v>88</v>
      </c>
      <c r="B53" s="101" t="s">
        <v>202</v>
      </c>
      <c r="C53" s="211" t="s">
        <v>202</v>
      </c>
      <c r="D53" s="212"/>
      <c r="E53" s="212"/>
      <c r="F53" s="213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222" t="s">
        <v>204</v>
      </c>
      <c r="D54" s="220"/>
      <c r="E54" s="220"/>
      <c r="F54" s="221"/>
      <c r="G54" s="166">
        <v>23</v>
      </c>
      <c r="H54" s="160">
        <f>+H46+H47+H51+H52-H53</f>
        <v>-1162.8600000000079</v>
      </c>
      <c r="I54" s="160">
        <f>+I46+I47+I51+I52-I53</f>
        <v>1406.100000000035</v>
      </c>
    </row>
    <row r="55" spans="1:9" ht="11.25">
      <c r="A55" s="97" t="s">
        <v>9</v>
      </c>
      <c r="B55" s="97" t="s">
        <v>205</v>
      </c>
      <c r="C55" s="214" t="s">
        <v>205</v>
      </c>
      <c r="D55" s="212"/>
      <c r="E55" s="212"/>
      <c r="F55" s="213"/>
      <c r="G55" s="98"/>
      <c r="H55" s="159"/>
      <c r="I55" s="159"/>
    </row>
    <row r="56" spans="1:9" ht="11.25">
      <c r="A56" s="97" t="s">
        <v>206</v>
      </c>
      <c r="B56" s="101" t="s">
        <v>207</v>
      </c>
      <c r="C56" s="211" t="s">
        <v>207</v>
      </c>
      <c r="D56" s="212"/>
      <c r="E56" s="212"/>
      <c r="F56" s="213"/>
      <c r="G56" s="98"/>
      <c r="H56" s="154">
        <f>+H54+H55</f>
        <v>-1162.8600000000079</v>
      </c>
      <c r="I56" s="154">
        <f>+I54+I55</f>
        <v>1406.100000000035</v>
      </c>
    </row>
    <row r="57" spans="1:9" ht="11.25">
      <c r="A57" s="102" t="s">
        <v>9</v>
      </c>
      <c r="B57" s="100" t="s">
        <v>208</v>
      </c>
      <c r="C57" s="215" t="s">
        <v>208</v>
      </c>
      <c r="D57" s="216"/>
      <c r="E57" s="216"/>
      <c r="F57" s="217"/>
      <c r="G57" s="106"/>
      <c r="H57" s="158"/>
      <c r="I57" s="158"/>
    </row>
    <row r="58" spans="1:9" ht="11.25">
      <c r="A58" s="102" t="s">
        <v>16</v>
      </c>
      <c r="B58" s="100" t="s">
        <v>209</v>
      </c>
      <c r="C58" s="215" t="s">
        <v>209</v>
      </c>
      <c r="D58" s="216"/>
      <c r="E58" s="216"/>
      <c r="F58" s="217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226" t="s">
        <v>267</v>
      </c>
      <c r="B60" s="226"/>
      <c r="C60" s="226"/>
      <c r="D60" s="130"/>
      <c r="E60" s="126"/>
      <c r="F60" s="227" t="s">
        <v>272</v>
      </c>
      <c r="G60" s="227"/>
      <c r="H60" s="218" t="s">
        <v>268</v>
      </c>
      <c r="I60" s="218"/>
    </row>
    <row r="61" spans="1:9" s="93" customFormat="1" ht="11.25" customHeight="1">
      <c r="A61" s="225" t="s">
        <v>269</v>
      </c>
      <c r="B61" s="225"/>
      <c r="C61" s="225"/>
      <c r="D61" s="129"/>
      <c r="E61" s="127"/>
      <c r="F61" s="224" t="s">
        <v>270</v>
      </c>
      <c r="G61" s="224"/>
      <c r="H61" s="223" t="s">
        <v>113</v>
      </c>
      <c r="I61" s="223"/>
    </row>
    <row r="62" spans="1:3" ht="11.25">
      <c r="A62" s="225"/>
      <c r="B62" s="225"/>
      <c r="C62" s="225"/>
    </row>
    <row r="65" ht="11.25">
      <c r="C65" s="128"/>
    </row>
  </sheetData>
  <sheetProtection/>
  <mergeCells count="59">
    <mergeCell ref="H61:I61"/>
    <mergeCell ref="F61:G61"/>
    <mergeCell ref="A61:C62"/>
    <mergeCell ref="A60:C60"/>
    <mergeCell ref="F60:G60"/>
    <mergeCell ref="C54:F54"/>
    <mergeCell ref="C55:F55"/>
    <mergeCell ref="C56:F56"/>
    <mergeCell ref="C57:F57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30:F30"/>
    <mergeCell ref="C31:F31"/>
    <mergeCell ref="C32:F32"/>
    <mergeCell ref="C33:F33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9:I9"/>
    <mergeCell ref="A10:I10"/>
    <mergeCell ref="A5:I5"/>
    <mergeCell ref="A6:I6"/>
    <mergeCell ref="A7:I7"/>
    <mergeCell ref="A8:I8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M17" sqref="M17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8" t="s">
        <v>212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0.5">
      <c r="A6" s="228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0.5">
      <c r="A8" s="228" t="s">
        <v>213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0.5">
      <c r="A10" s="230" t="s">
        <v>2</v>
      </c>
      <c r="B10" s="230" t="s">
        <v>214</v>
      </c>
      <c r="C10" s="230" t="s">
        <v>215</v>
      </c>
      <c r="D10" s="230" t="s">
        <v>216</v>
      </c>
      <c r="E10" s="230"/>
      <c r="F10" s="230"/>
      <c r="G10" s="230"/>
      <c r="H10" s="230"/>
      <c r="I10" s="230"/>
      <c r="J10" s="231"/>
      <c r="K10" s="231"/>
      <c r="L10" s="230"/>
      <c r="M10" s="230" t="s">
        <v>217</v>
      </c>
    </row>
    <row r="11" spans="1:13" ht="123" customHeight="1">
      <c r="A11" s="230"/>
      <c r="B11" s="230"/>
      <c r="C11" s="230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0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f aca="true" t="shared" si="0" ref="D13:M13">SUM(D14:D15)</f>
        <v>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f t="shared" si="0"/>
        <v>0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f>SUM(C17:C18)</f>
        <v>3217.76</v>
      </c>
      <c r="D16" s="161">
        <f>SUM(D17:D18)</f>
        <v>36502.76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 t="shared" si="1"/>
        <v>-36860.29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2860.230000000001</v>
      </c>
    </row>
    <row r="17" spans="1:13" ht="9.75" customHeight="1">
      <c r="A17" s="120" t="s">
        <v>245</v>
      </c>
      <c r="B17" s="123" t="s">
        <v>228</v>
      </c>
      <c r="C17" s="162">
        <v>3217.76</v>
      </c>
      <c r="D17" s="161"/>
      <c r="E17" s="161"/>
      <c r="F17" s="161"/>
      <c r="G17" s="161"/>
      <c r="H17" s="161"/>
      <c r="I17" s="161">
        <v>-419.07</v>
      </c>
      <c r="J17" s="161"/>
      <c r="K17" s="161"/>
      <c r="L17" s="161"/>
      <c r="M17" s="161">
        <f>C17+D17+I17</f>
        <v>2798.69</v>
      </c>
    </row>
    <row r="18" spans="1:13" ht="12" customHeight="1">
      <c r="A18" s="120" t="s">
        <v>246</v>
      </c>
      <c r="B18" s="123" t="s">
        <v>230</v>
      </c>
      <c r="C18" s="162"/>
      <c r="D18" s="161">
        <f>16855.22+19647.54</f>
        <v>36502.76</v>
      </c>
      <c r="E18" s="161"/>
      <c r="F18" s="161"/>
      <c r="G18" s="161"/>
      <c r="H18" s="161"/>
      <c r="I18" s="161">
        <v>-36441.22</v>
      </c>
      <c r="J18" s="161"/>
      <c r="K18" s="161"/>
      <c r="L18" s="161"/>
      <c r="M18" s="161">
        <f>C18+D18+I18</f>
        <v>61.54000000000087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f aca="true" t="shared" si="2" ref="D19:L19">SUM(D20:D21)</f>
        <v>0</v>
      </c>
      <c r="E19" s="161">
        <f t="shared" si="2"/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f t="shared" si="2"/>
        <v>0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664.87</v>
      </c>
      <c r="D22" s="161">
        <f aca="true" t="shared" si="3" ref="D22:L22">SUM(D23:D24)</f>
        <v>278.32</v>
      </c>
      <c r="E22" s="161">
        <f t="shared" si="3"/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-768.51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174.68</v>
      </c>
    </row>
    <row r="23" spans="1:13" ht="12.75" customHeight="1">
      <c r="A23" s="120" t="s">
        <v>238</v>
      </c>
      <c r="B23" s="123" t="s">
        <v>228</v>
      </c>
      <c r="C23" s="161">
        <v>76.7</v>
      </c>
      <c r="D23" s="161"/>
      <c r="E23" s="161"/>
      <c r="F23" s="161"/>
      <c r="G23" s="161"/>
      <c r="H23" s="161"/>
      <c r="I23" s="161">
        <v>-21.9</v>
      </c>
      <c r="J23" s="161"/>
      <c r="K23" s="161"/>
      <c r="L23" s="161"/>
      <c r="M23" s="161">
        <f>C23+D23+I23</f>
        <v>54.800000000000004</v>
      </c>
    </row>
    <row r="24" spans="1:13" ht="9.75" customHeight="1">
      <c r="A24" s="120" t="s">
        <v>239</v>
      </c>
      <c r="B24" s="123" t="s">
        <v>230</v>
      </c>
      <c r="C24" s="161">
        <v>588.17</v>
      </c>
      <c r="D24" s="161">
        <v>278.32</v>
      </c>
      <c r="E24" s="161"/>
      <c r="F24" s="161"/>
      <c r="G24" s="161"/>
      <c r="H24" s="161"/>
      <c r="I24" s="161">
        <v>-746.61</v>
      </c>
      <c r="J24" s="161"/>
      <c r="K24" s="161"/>
      <c r="L24" s="161"/>
      <c r="M24" s="161">
        <f>C24+D24+I24</f>
        <v>119.88</v>
      </c>
    </row>
    <row r="25" spans="1:13" ht="15" customHeight="1">
      <c r="A25" s="116" t="s">
        <v>240</v>
      </c>
      <c r="B25" s="122" t="s">
        <v>241</v>
      </c>
      <c r="C25" s="161">
        <f>+C13+C16+C19+C22</f>
        <v>3882.63</v>
      </c>
      <c r="D25" s="161">
        <f aca="true" t="shared" si="4" ref="D25:M25">+D13+D16+D19+D22</f>
        <v>36781.08</v>
      </c>
      <c r="E25" s="161">
        <f t="shared" si="4"/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>+I13+I16+I19+I22</f>
        <v>-37628.8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 t="shared" si="4"/>
        <v>3034.9100000000008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2" t="s">
        <v>251</v>
      </c>
      <c r="B5" s="232"/>
      <c r="C5" s="232"/>
      <c r="D5" s="232"/>
      <c r="E5" s="232"/>
      <c r="F5" s="232"/>
      <c r="G5" s="232"/>
      <c r="H5" s="232"/>
    </row>
    <row r="6" spans="1:8" ht="15">
      <c r="A6" s="232" t="s">
        <v>242</v>
      </c>
      <c r="B6" s="232"/>
      <c r="C6" s="232"/>
      <c r="D6" s="232"/>
      <c r="E6" s="232"/>
      <c r="F6" s="232"/>
      <c r="G6" s="232"/>
      <c r="H6" s="232"/>
    </row>
    <row r="7" ht="5.25" customHeight="1"/>
    <row r="8" spans="1:8" ht="15">
      <c r="A8" s="232" t="s">
        <v>252</v>
      </c>
      <c r="B8" s="232"/>
      <c r="C8" s="232"/>
      <c r="D8" s="232"/>
      <c r="E8" s="232"/>
      <c r="F8" s="232"/>
      <c r="G8" s="232"/>
      <c r="H8" s="232"/>
    </row>
    <row r="9" ht="5.25" customHeight="1"/>
    <row r="10" spans="1:8" ht="15" customHeight="1">
      <c r="A10" s="233" t="s">
        <v>2</v>
      </c>
      <c r="B10" s="233" t="s">
        <v>253</v>
      </c>
      <c r="C10" s="233" t="s">
        <v>254</v>
      </c>
      <c r="D10" s="233"/>
      <c r="E10" s="233"/>
      <c r="F10" s="233" t="s">
        <v>255</v>
      </c>
      <c r="G10" s="233"/>
      <c r="H10" s="233"/>
    </row>
    <row r="11" spans="1:8" ht="79.5" customHeight="1">
      <c r="A11" s="233"/>
      <c r="B11" s="233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/>
      <c r="E13" s="163"/>
      <c r="F13" s="163"/>
      <c r="G13" s="163"/>
      <c r="H13" s="163"/>
    </row>
    <row r="14" spans="1:8" ht="54.75" customHeight="1">
      <c r="A14" s="111" t="s">
        <v>231</v>
      </c>
      <c r="B14" s="112" t="s">
        <v>264</v>
      </c>
      <c r="C14" s="163"/>
      <c r="D14" s="163">
        <f>'4 priedas20 VSAFAS'!C16</f>
        <v>3217.76</v>
      </c>
      <c r="E14" s="163">
        <f>D14+C14</f>
        <v>3217.76</v>
      </c>
      <c r="F14" s="163"/>
      <c r="G14" s="163">
        <f>'4 priedas20 VSAFAS'!M16</f>
        <v>2860.230000000001</v>
      </c>
      <c r="H14" s="163"/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f>'4 priedas20 VSAFAS'!C22</f>
        <v>664.87</v>
      </c>
      <c r="E16" s="163">
        <f>D16+C16</f>
        <v>664.87</v>
      </c>
      <c r="F16" s="163"/>
      <c r="G16" s="163">
        <f>'4 priedas20 VSAFAS'!M22</f>
        <v>174.68</v>
      </c>
      <c r="H16" s="163"/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3882.63</v>
      </c>
      <c r="E17" s="163">
        <f t="shared" si="0"/>
        <v>3882.63</v>
      </c>
      <c r="F17" s="163">
        <f t="shared" si="0"/>
        <v>0</v>
      </c>
      <c r="G17" s="163">
        <f t="shared" si="0"/>
        <v>3034.9100000000008</v>
      </c>
      <c r="H17" s="163">
        <f t="shared" si="0"/>
        <v>0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2017-06-06T09:32:38Z</cp:lastPrinted>
  <dcterms:created xsi:type="dcterms:W3CDTF">2011-07-01T10:41:53Z</dcterms:created>
  <dcterms:modified xsi:type="dcterms:W3CDTF">2017-06-06T09:33:01Z</dcterms:modified>
  <cp:category/>
  <cp:version/>
  <cp:contentType/>
  <cp:contentStatus/>
</cp:coreProperties>
</file>