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120" yWindow="105" windowWidth="16485" windowHeight="9315" tabRatio="949" activeTab="10"/>
  </bookViews>
  <sheets>
    <sheet name="2_VSAFAS_2p" sheetId="1" r:id="rId1"/>
    <sheet name="4_VSAFAS_1p" sheetId="2" r:id="rId2"/>
    <sheet name="3_VSAFAS_2p" sheetId="3" r:id="rId3"/>
    <sheet name="5_VSAFAS_2p" sheetId="4" r:id="rId4"/>
    <sheet name="8_VSAFAS_1p" sheetId="5" r:id="rId5"/>
    <sheet name="10_VSAFAS_2p" sheetId="6" r:id="rId6"/>
    <sheet name="13 VSAFAS 1 priedas" sheetId="7" r:id="rId7"/>
    <sheet name="12_VSAFAS_1p" sheetId="8" r:id="rId8"/>
    <sheet name="17_VSAFAS_7p" sheetId="9" r:id="rId9"/>
    <sheet name="17_VSAFAS_8p" sheetId="10" r:id="rId10"/>
    <sheet name="17_VSAFAS_12p" sheetId="11" r:id="rId11"/>
    <sheet name="17_VSAFAS_13p" sheetId="12" r:id="rId12"/>
    <sheet name="20_VSAFAS_4p" sheetId="13" r:id="rId13"/>
    <sheet name="20_VSAFAS_5p" sheetId="14" r:id="rId14"/>
    <sheet name="25_VSAFAS" sheetId="15" r:id="rId15"/>
  </sheets>
  <externalReferences>
    <externalReference r:id="rId18"/>
    <externalReference r:id="rId19"/>
  </externalReferences>
  <definedNames>
    <definedName name="a">#REF!</definedName>
    <definedName name="AccessDatabase" hidden="1">"C:\Documents and Settings\tlk\Desktop\4AL.mdb"</definedName>
    <definedName name="adresas">#REF!</definedName>
    <definedName name="as">#REF!</definedName>
    <definedName name="b">#REF!</definedName>
    <definedName name="BEx3O85IKWARA6NCJOLRBRJFMEWW" hidden="1">'[1]Table'!#REF!</definedName>
    <definedName name="BEx5MLQZM68YQSKARVWTTPINFQ2C" hidden="1">'[1]Table'!#REF!</definedName>
    <definedName name="BExERWCEBKQRYWRQLYJ4UCMMKTHG" hidden="1">'[1]Table'!#REF!</definedName>
    <definedName name="BExMBYPQDG9AYDQ5E8IECVFREPO6" hidden="1">'[1]Table'!#REF!</definedName>
    <definedName name="BExQ9ZLYHWABXAA9NJDW8ZS0UQ9P" hidden="1">'[1]Table'!#REF!</definedName>
    <definedName name="BExTUY9WNSJ91GV8CP0SKJTEIV82" hidden="1">'[1]Table'!#REF!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indres" hidden="1">'[1]Table'!#REF!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'2_VSAFAS_2p'!$A$1:$G$100</definedName>
    <definedName name="_xlnm.Print_Titles" localSheetId="0">'2_VSAFAS_2p'!$16:$16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hidden="1">'[1]Table'!#REF!</definedName>
    <definedName name="Sritis">#REF!</definedName>
    <definedName name="Statusas">'[2]Sheet1'!$A$2:$A$6</definedName>
    <definedName name="t">'[1]Vlist'!$A$2:$A$12</definedName>
    <definedName name="Taip_Ne">#REF!</definedName>
    <definedName name="VAgrupe">#REF!</definedName>
    <definedName name="vieta">#REF!</definedName>
    <definedName name="x" hidden="1">'[1]Table'!#REF!</definedName>
    <definedName name="X4AL_III_ketv__AL__2__List">#REF!</definedName>
  </definedNames>
  <calcPr calcMode="manual" fullCalcOnLoad="1"/>
</workbook>
</file>

<file path=xl/sharedStrings.xml><?xml version="1.0" encoding="utf-8"?>
<sst xmlns="http://schemas.openxmlformats.org/spreadsheetml/2006/main" count="1361" uniqueCount="712">
  <si>
    <t>Kitas ilgalaikis materialusis turtas</t>
  </si>
  <si>
    <t>(viešojo sektoriaus subjekto, parengusio finansinės būklės ataskaitą (konsoliduotąją finansinės būklės ataskaitą), kodas, adresas)</t>
  </si>
  <si>
    <t>Per vienus metus gautinos sumos</t>
  </si>
  <si>
    <t>(viešojo sektoriaus subjekto arba viešojo sektoriaus subjektų grupės pavadinimas)</t>
  </si>
  <si>
    <t>FINANSINĖS BŪKLĖS ATASKAITA</t>
  </si>
  <si>
    <t>(data)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</si>
  <si>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</si>
  <si>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</si>
  <si>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</si>
  <si>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</si>
  <si>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</si>
  <si>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</si>
  <si>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</si>
  <si>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</si>
  <si>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II.</t>
  </si>
  <si>
    <t>Ilgalaikis materialusis turtas</t>
  </si>
  <si>
    <t>III.</t>
  </si>
  <si>
    <t>Ilgalaikis finansinis turtas</t>
  </si>
  <si>
    <t>IV.</t>
  </si>
  <si>
    <t>B.</t>
  </si>
  <si>
    <t>C.</t>
  </si>
  <si>
    <t>TRUMPALAIKIS TURTAS</t>
  </si>
  <si>
    <t>Atsargos</t>
  </si>
  <si>
    <t>I.1</t>
  </si>
  <si>
    <t>I.2</t>
  </si>
  <si>
    <t>Ilgalaikis materialusis ir biologinis turtas, skirtas parduoti</t>
  </si>
  <si>
    <t>Išankstiniai apmokėjimai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</si>
  <si>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</si>
  <si>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</si>
  <si>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</si>
  <si>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</si>
  <si>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</si>
  <si>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</si>
  <si>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</si>
  <si>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</si>
  <si>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</si>
  <si>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</si>
  <si>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</si>
  <si>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</si>
  <si>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</si>
  <si>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</si>
  <si>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</si>
  <si>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</si>
  <si>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</si>
  <si>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</si>
  <si>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</si>
  <si>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</si>
  <si>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</si>
  <si>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</si>
  <si>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</si>
  <si>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</si>
  <si>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</si>
  <si>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</si>
  <si>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</si>
  <si>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</si>
  <si>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I.3</t>
  </si>
  <si>
    <t>Kiti ilgalaikiai įsipareigojimai</t>
  </si>
  <si>
    <t>Trumpalaikiai įsipareigojimai</t>
  </si>
  <si>
    <t>II.1</t>
  </si>
  <si>
    <t>Ilgalaikių atidėjinių einamųjų metų dalis ir trumpalaikiai atidėjiniai</t>
  </si>
  <si>
    <t>II.2</t>
  </si>
  <si>
    <t>Ilgalaikių įsipareigojimų einamųjų metų dalis</t>
  </si>
  <si>
    <t>II.3</t>
  </si>
  <si>
    <t>Trumpalaikiai finansiniai įsipareigojimai</t>
  </si>
  <si>
    <t>II.4</t>
  </si>
  <si>
    <t>Mokėtinos subsidijos, dotacijos ir finansavimo sumos</t>
  </si>
  <si>
    <t>II.5</t>
  </si>
  <si>
    <t>Mokėtinos sumos į Europos Sąjungos biudžetą</t>
  </si>
  <si>
    <t>II.6</t>
  </si>
  <si>
    <t>Mokėtinos sumos į biudžetus ir fondus</t>
  </si>
  <si>
    <t>II.7</t>
  </si>
  <si>
    <t>Mokėtinos socialinės išmokos</t>
  </si>
  <si>
    <t>II.8</t>
  </si>
  <si>
    <t>Grąžintini mokesčiai, įmokos ir jų permokos</t>
  </si>
  <si>
    <t>Tiekėjams mokėtinos sumos</t>
  </si>
  <si>
    <t>II.10</t>
  </si>
  <si>
    <t>Sukauptos mokėtinos sumos</t>
  </si>
  <si>
    <t>II.11</t>
  </si>
  <si>
    <t>Kiti trumpalaikiai įsipareigojimai</t>
  </si>
  <si>
    <t>F.</t>
  </si>
  <si>
    <t>GRYNASIS TURTAS</t>
  </si>
  <si>
    <t>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</si>
  <si>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</si>
  <si>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</si>
  <si>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</si>
  <si>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</si>
  <si>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(vardas ir pavardė)</t>
  </si>
  <si>
    <t>(Žemesniojo lygio viešojo sektoriaus subjektų, išskyrus mokesčių fondus ir išteklių fondus, finansinės būklės ataskaitos forma)</t>
  </si>
  <si>
    <t>Plėtros darbai</t>
  </si>
  <si>
    <t>Programinė įranga ir jos licencijos</t>
  </si>
  <si>
    <t>Kitas nematerialusis turtas</t>
  </si>
  <si>
    <t>I.4</t>
  </si>
  <si>
    <t>Nebaigti projektai ir išankstiniai mokėjimai</t>
  </si>
  <si>
    <t>I.5</t>
  </si>
  <si>
    <t>Prestižas</t>
  </si>
  <si>
    <t>Žemė</t>
  </si>
  <si>
    <t>Pastatai</t>
  </si>
  <si>
    <t>Infrastruktūros ir kiti statiniai</t>
  </si>
  <si>
    <t>Nekilnojamosios kultūros vertybės</t>
  </si>
  <si>
    <t>Mašinos ir įrenginiai</t>
  </si>
  <si>
    <t>Transporto priemonės</t>
  </si>
  <si>
    <t>Kilnojamosios kultūros vertybės</t>
  </si>
  <si>
    <t>Baldai ir biuro įranga</t>
  </si>
  <si>
    <t>II.9</t>
  </si>
  <si>
    <t>Nebaigta statyba ir išankstiniai mokėjimai</t>
  </si>
  <si>
    <t>Mineraliniai ištekliai ir kitas ilgalaikis turtas</t>
  </si>
  <si>
    <t>BIOLOGINIS TURTAS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</si>
  <si>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</si>
  <si>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</si>
  <si>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</si>
  <si>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</si>
  <si>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 xml:space="preserve">I.3 </t>
  </si>
  <si>
    <t>II.6.1</t>
  </si>
  <si>
    <t>Grąžintinos finansavimo sumos</t>
  </si>
  <si>
    <t>II.6.2</t>
  </si>
  <si>
    <t>Kitos mokėtinos sumos biudžetui</t>
  </si>
  <si>
    <t>Su darbo santykiais susiję įsipareigojimai</t>
  </si>
  <si>
    <t>II.12</t>
  </si>
  <si>
    <t>Dalininkų kapitalas</t>
  </si>
  <si>
    <t>Tikrosios vertės rezervas</t>
  </si>
  <si>
    <t>Kiti rezervai</t>
  </si>
  <si>
    <t>IV.1</t>
  </si>
  <si>
    <t>IV.2</t>
  </si>
  <si>
    <t>G.</t>
  </si>
  <si>
    <t>MAŽUMOS DALIS</t>
  </si>
  <si>
    <t>IŠ VISO FINANSAVIMO SUMŲ, ĮSIPAREIGOJIMŲ, GRYNOJO TURTO IR MAŽUMOS DALIES:</t>
  </si>
  <si>
    <t xml:space="preserve">________________________________________________________              ________________                                     </t>
  </si>
  <si>
    <t>________________</t>
  </si>
  <si>
    <t xml:space="preserve">vadovas) </t>
  </si>
  <si>
    <t>(viešojo sektoriaus subjekto vadovas arba jo įgaliotas administracijos                                      (parašas)</t>
  </si>
  <si>
    <t>(vyriausiasis buhalteris (buhalteris))                                                                                             (parašas)</t>
  </si>
  <si>
    <t>Eil. Nr.</t>
  </si>
  <si>
    <t>1 priedas</t>
  </si>
  <si>
    <t>(viešojo sektoriaus subjekto, parengusio grynojo turto pokyčių ataskaitą arba konsoliduotąją grynojo turto pokyčių ataskaitą, kodas, adresas)</t>
  </si>
  <si>
    <t xml:space="preserve">GRYNOJO TURTO POKYČIŲ ATASKAITA*   </t>
  </si>
  <si>
    <r>
      <t xml:space="preserve">Tenka </t>
    </r>
    <r>
      <rPr>
        <b/>
        <sz val="10"/>
        <rFont val="Times New Roman"/>
        <family val="1"/>
      </rPr>
      <t>kontroliuojančiajam subjektui</t>
    </r>
  </si>
  <si>
    <t>Iš viso</t>
  </si>
  <si>
    <t>Sukauptas perviršis ar deficitas prieš nuosavybės metodo įtaką</t>
  </si>
  <si>
    <t>1.</t>
  </si>
  <si>
    <t>2.</t>
  </si>
  <si>
    <t>Perimto ilgalaikio turto iš kito viešojo sektoriaus subjekto įtaka</t>
  </si>
  <si>
    <t>x</t>
  </si>
  <si>
    <t>3.</t>
  </si>
  <si>
    <t>Perduoto arba parduoto ilgalaikio turto kitam subjektui įtaka</t>
  </si>
  <si>
    <t>4.</t>
  </si>
  <si>
    <t>Kitos  rezervų padidėjimo (sumažėjimo) sumos</t>
  </si>
  <si>
    <t>5.</t>
  </si>
  <si>
    <t xml:space="preserve">Kiti sudaryti rezervai </t>
  </si>
  <si>
    <t>6.</t>
  </si>
  <si>
    <t>Kiti panaudoti rezervai</t>
  </si>
  <si>
    <t>7.</t>
  </si>
  <si>
    <t>Dalininkų (nuosavo) kapitalo padidėjimo (sumažėjimo) sumos</t>
  </si>
  <si>
    <t>8.</t>
  </si>
  <si>
    <t>Ataskaitinio laikotarpio grynasis perviršis ar deficitas</t>
  </si>
  <si>
    <t>9.</t>
  </si>
  <si>
    <t>10.</t>
  </si>
  <si>
    <t>11.</t>
  </si>
  <si>
    <t>12.</t>
  </si>
  <si>
    <t>Kitos rezervų padidėjimo (sumažėjimo) sumos</t>
  </si>
  <si>
    <t>13.</t>
  </si>
  <si>
    <t>14.</t>
  </si>
  <si>
    <t>15.</t>
  </si>
  <si>
    <t>16.</t>
  </si>
  <si>
    <t>17.</t>
  </si>
  <si>
    <t>*Pažymėti ataskaitos laukai nepildomi.</t>
  </si>
  <si>
    <t xml:space="preserve"> __________________</t>
  </si>
  <si>
    <t>(teisės aktais įpareigoto pasirašyti asmens pareigų pavadinimas)</t>
  </si>
  <si>
    <t>(parašas)</t>
  </si>
  <si>
    <t xml:space="preserve">(vyriausiasis buhalteris (buhalteris), jeigu privaloma pagal teisės aktus) </t>
  </si>
  <si>
    <t>(Žemesniojo lygio viešojo sektoriaus subjektų, išskyrus mokesčių fondus ir išteklių fondus,</t>
  </si>
  <si>
    <t>veiklos rezultatų ataskaitos forma)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</si>
  <si>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</si>
  <si>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</si>
  <si>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</si>
  <si>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</si>
  <si>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</si>
  <si>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</si>
  <si>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</si>
  <si>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</si>
  <si>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</si>
  <si>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</si>
  <si>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</si>
  <si>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</si>
  <si>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</si>
  <si>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</si>
  <si>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</si>
  <si>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</si>
  <si>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</si>
  <si>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</si>
  <si>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</si>
  <si>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</si>
  <si>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</si>
  <si>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</si>
  <si>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</si>
  <si>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</si>
  <si>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</si>
  <si>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</si>
  <si>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</si>
  <si>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</si>
  <si>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</si>
  <si>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</si>
  <si>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</si>
  <si>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</si>
  <si>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</si>
  <si>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</si>
  <si>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</si>
  <si>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</si>
  <si>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</si>
  <si>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</si>
  <si>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</si>
  <si>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</si>
  <si>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</si>
  <si>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</si>
  <si>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</si>
  <si>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</si>
  <si>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</si>
  <si>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</si>
  <si>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</si>
  <si>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</si>
  <si>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</si>
  <si>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</si>
  <si>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</si>
  <si>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</si>
  <si>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</si>
  <si>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</si>
  <si>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</si>
  <si>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</si>
  <si>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</si>
  <si>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</si>
  <si>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</si>
  <si>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</si>
  <si>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</si>
  <si>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</si>
  <si>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</si>
  <si>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</si>
  <si>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</si>
  <si>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</si>
  <si>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</si>
  <si>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</si>
  <si>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</si>
  <si>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</si>
  <si>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</si>
  <si>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</si>
  <si>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</si>
  <si>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</si>
  <si>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</si>
  <si>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</si>
  <si>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(Žemesniojo lygio viešojo sektoriaus subjektų, išskyrus mokesčių fondus ir išteklių fondus, pinigų srautų ataskaitos forma)</t>
  </si>
  <si>
    <t>PINIGŲ SRAUTŲ ATASKAITA</t>
  </si>
  <si>
    <t>Tiesioginiai pinigų srautai</t>
  </si>
  <si>
    <t>Netiesioginiai pinigų srautai</t>
  </si>
  <si>
    <t>Netiesioginiaipinigų srautai</t>
  </si>
  <si>
    <t>3</t>
  </si>
  <si>
    <t>PAGRINDINĖS VEIKLOS PINIGŲ SRAUTAI</t>
  </si>
  <si>
    <t>Įplaukos</t>
  </si>
  <si>
    <t>Finansavimo sumos kitoms išlaidoms ir atsargoms:</t>
  </si>
  <si>
    <t>I.1.1</t>
  </si>
  <si>
    <t>Iš valstybės biudžeto</t>
  </si>
  <si>
    <t>I.1.2</t>
  </si>
  <si>
    <t>I.1.3</t>
  </si>
  <si>
    <t>Iš ES, užsienio valstybių ir tarptautinių organizacijų</t>
  </si>
  <si>
    <t>I.1.4</t>
  </si>
  <si>
    <t>Iš mokesčių</t>
  </si>
  <si>
    <t>1.3.</t>
  </si>
  <si>
    <t>Iš socialinių įmokų</t>
  </si>
  <si>
    <t>Už suteiktas paslaugas iš pirkėjų</t>
  </si>
  <si>
    <t>I.5.</t>
  </si>
  <si>
    <t>Už suteiktas paslaugas iš biudžeto</t>
  </si>
  <si>
    <t>I.6.</t>
  </si>
  <si>
    <t>Gautos palūkanos</t>
  </si>
  <si>
    <t>I.7.</t>
  </si>
  <si>
    <t>Kitos įplaukos</t>
  </si>
  <si>
    <t>Pervestos lėšos</t>
  </si>
  <si>
    <t>Į valstybės biudžetą</t>
  </si>
  <si>
    <t>Į savivaldybių biudžetus</t>
  </si>
  <si>
    <t>II.3.</t>
  </si>
  <si>
    <t>ES, užsienio valstybėms ir tarptautinėms organizacijoms</t>
  </si>
  <si>
    <t xml:space="preserve">Į kitus išteklių fondus </t>
  </si>
  <si>
    <r>
      <t>II.</t>
    </r>
    <r>
      <rPr>
        <sz val="10"/>
        <rFont val="Times New Roman"/>
        <family val="1"/>
      </rPr>
      <t>5</t>
    </r>
  </si>
  <si>
    <t xml:space="preserve"> Viešojo sektoriaus subjektams</t>
  </si>
  <si>
    <r>
      <t>II.</t>
    </r>
    <r>
      <rPr>
        <sz val="10"/>
        <rFont val="Times New Roman"/>
        <family val="1"/>
      </rPr>
      <t>6</t>
    </r>
  </si>
  <si>
    <t>Kitiems subjektams</t>
  </si>
  <si>
    <t>Išmokos</t>
  </si>
  <si>
    <t>Darbo užmokesčio ir socialinio draudimo</t>
  </si>
  <si>
    <t>Komunalinių paslaugų ir ryšių</t>
  </si>
  <si>
    <t>Komandiruočių</t>
  </si>
  <si>
    <t>Transporto</t>
  </si>
  <si>
    <t>Kvalifikacijos kėlimo</t>
  </si>
  <si>
    <r>
      <t xml:space="preserve">Paprastojo </t>
    </r>
    <r>
      <rPr>
        <sz val="10"/>
        <rFont val="Times New Roman"/>
        <family val="1"/>
      </rPr>
      <t>remonto ir eksploata</t>
    </r>
    <r>
      <rPr>
        <sz val="10"/>
        <rFont val="Times New Roman"/>
        <family val="1"/>
      </rPr>
      <t>vimo</t>
    </r>
  </si>
  <si>
    <t>III.7</t>
  </si>
  <si>
    <t>Atsargų įsigijimo</t>
  </si>
  <si>
    <t>III.8</t>
  </si>
  <si>
    <t>Socialinių išmokų</t>
  </si>
  <si>
    <t>III.9</t>
  </si>
  <si>
    <t>Nuomos</t>
  </si>
  <si>
    <t>III.10</t>
  </si>
  <si>
    <t>Kitų paslaugų įsigijimo</t>
  </si>
  <si>
    <t>III.11</t>
  </si>
  <si>
    <r>
      <t>Sumokėt</t>
    </r>
    <r>
      <rPr>
        <sz val="10"/>
        <rFont val="Times New Roman"/>
        <family val="1"/>
      </rPr>
      <t>os palūkan</t>
    </r>
    <r>
      <rPr>
        <sz val="10"/>
        <rFont val="Times New Roman"/>
        <family val="1"/>
      </rPr>
      <t>os</t>
    </r>
  </si>
  <si>
    <t>III.12</t>
  </si>
  <si>
    <t>Kitos išmokos</t>
  </si>
  <si>
    <t>INVESTICINĖS VEIKLOS PINIGŲ SRAUTAI</t>
  </si>
  <si>
    <t>Ilgalaikio turto (išskyrus finansinį) ir biologinio turto įsigijimas</t>
  </si>
  <si>
    <t>Ilgalaikio turto (išskyrus finansinį) ir biologinio turto perleidimas</t>
  </si>
  <si>
    <t>Ilgalaikio finansinio turto įsigijimas</t>
  </si>
  <si>
    <t>Ilgalaikio finansinio turto perleidimas</t>
  </si>
  <si>
    <r>
      <t>V</t>
    </r>
    <r>
      <rPr>
        <sz val="10"/>
        <rFont val="Times New Roman"/>
        <family val="1"/>
      </rPr>
      <t>.</t>
    </r>
  </si>
  <si>
    <t>Terminuotųjų indėlių (padidėjimas) sumažėjimas</t>
  </si>
  <si>
    <r>
      <t>VI</t>
    </r>
    <r>
      <rPr>
        <sz val="10"/>
        <rFont val="Times New Roman"/>
        <family val="1"/>
      </rPr>
      <t>.</t>
    </r>
  </si>
  <si>
    <t>Kiti investicinės veiklos pinigų srautai</t>
  </si>
  <si>
    <t>FINANSINĖS VEIKLOS PINIGŲ SRAUTAI</t>
  </si>
  <si>
    <t>Įplaukos iš gautų paskolų</t>
  </si>
  <si>
    <r>
      <t xml:space="preserve">Gautų </t>
    </r>
    <r>
      <rPr>
        <sz val="10"/>
        <rFont val="Times New Roman"/>
        <family val="1"/>
      </rPr>
      <t>paskolų grąžinimas</t>
    </r>
  </si>
  <si>
    <t>Finansinės nuomos (lizingo) įsipareigojimų apmokėjimas</t>
  </si>
  <si>
    <r>
      <t>Gautos finansavimo sumos ilgalaikiam ir biologiniam turtui įsigyti</t>
    </r>
    <r>
      <rPr>
        <sz val="10"/>
        <rFont val="Times New Roman"/>
        <family val="1"/>
      </rPr>
      <t>:</t>
    </r>
  </si>
  <si>
    <t>IV.3</t>
  </si>
  <si>
    <r>
      <t xml:space="preserve">Iš ES, užsienio valstybių ir tarptautinių </t>
    </r>
    <r>
      <rPr>
        <sz val="10"/>
        <rFont val="Times New Roman"/>
        <family val="1"/>
      </rPr>
      <t xml:space="preserve"> organizacijų</t>
    </r>
  </si>
  <si>
    <t>IV.4</t>
  </si>
  <si>
    <r>
      <t xml:space="preserve">Iš </t>
    </r>
    <r>
      <rPr>
        <sz val="10"/>
        <rFont val="Times New Roman"/>
        <family val="1"/>
      </rPr>
      <t>kitų šaltinių</t>
    </r>
  </si>
  <si>
    <t xml:space="preserve">Grąžintos ir perduotos finansavimo sumos ilgalaikiam ir biologiniam turtui įsigyti </t>
  </si>
  <si>
    <t>Gauti dividendai</t>
  </si>
  <si>
    <t>Kiti finansinės veiklos pinigų srautai</t>
  </si>
  <si>
    <t>VALIUTOS KURSŲ PASIKEITIMO ĮTAKA PINIGŲ IR PINIGŲ EKVIVALENTŲ LIKUČIUI</t>
  </si>
  <si>
    <t>Pinigų ir pinigų ekvivalentų padidėjimas (sumažėjimas)</t>
  </si>
  <si>
    <t>Pinigai ir pinigų ekvivalentai ataskaitinio laikotarpio pradžioje</t>
  </si>
  <si>
    <t>Pinigai ir pinigų ekvivalentai ataskaitinio laikotarpio pabaigoje</t>
  </si>
  <si>
    <t xml:space="preserve">(viešojo sektoriaus subjekto vadovas arba jo įgaliotas administracijos </t>
  </si>
  <si>
    <t xml:space="preserve"> (parašas) </t>
  </si>
  <si>
    <t>vadovas)</t>
  </si>
  <si>
    <t>(vyriausiasis buhalteris (buhalteris))</t>
  </si>
  <si>
    <t>Straipsnio pavadinimas</t>
  </si>
  <si>
    <t>1.1.</t>
  </si>
  <si>
    <t>1.2.</t>
  </si>
  <si>
    <t>1.4.</t>
  </si>
  <si>
    <t>1.5.</t>
  </si>
  <si>
    <t>1.6.</t>
  </si>
  <si>
    <t>1.7.</t>
  </si>
  <si>
    <t>1.8.</t>
  </si>
  <si>
    <t>_____________________________</t>
  </si>
  <si>
    <t xml:space="preserve">                         8-ojo VSAFAS „Atsargos“</t>
  </si>
  <si>
    <t xml:space="preserve">                         1 priedas</t>
  </si>
  <si>
    <t>(Informacijos apie balansinę atsargų vertę pateikimo žemesniojo lygio finansinių ataskaitų aiškinamajame rašte forma)</t>
  </si>
  <si>
    <t>ATSARGŲ VERTĖS PASIKEITIMAS PER ATASKAITINĮ LAIKOTARPĮ*</t>
  </si>
  <si>
    <t>Pagaminta produkcija ir atsargos, skirtos parduoti</t>
  </si>
  <si>
    <t xml:space="preserve">nebaigta gaminti produkcija </t>
  </si>
  <si>
    <t>nebaigtos vykdyti sutartys</t>
  </si>
  <si>
    <t>pagaminta produkcija</t>
  </si>
  <si>
    <t>atsargos, skirtos parduoti</t>
  </si>
  <si>
    <t>Atsargų įsigijimo vertė ataskaitinio laikotarpio pradžioje</t>
  </si>
  <si>
    <r>
      <t>Įsigyta atsargų per ataskaitinį laikotarpį:</t>
    </r>
    <r>
      <rPr>
        <sz val="9"/>
        <rFont val="Times New (W1)"/>
        <family val="1"/>
      </rPr>
      <t xml:space="preserve"> </t>
    </r>
    <r>
      <rPr>
        <sz val="9"/>
        <rFont val="Times New (W1)"/>
        <family val="0"/>
      </rPr>
      <t>(2.1+2.2)</t>
    </r>
  </si>
  <si>
    <t>2.1.</t>
  </si>
  <si>
    <t>įsigyto turto įsigijimo savikaina</t>
  </si>
  <si>
    <t>2.2.</t>
  </si>
  <si>
    <t>nemokamai gautų atsargų įsigijimo savikaina</t>
  </si>
  <si>
    <t>Atsargų sumažėjimas per ataskaitinį laikotarpį  (3.1+3.2+3.3+3.4)</t>
  </si>
  <si>
    <t>3.1.</t>
  </si>
  <si>
    <t>Parduota</t>
  </si>
  <si>
    <t>3.2.</t>
  </si>
  <si>
    <t>Perleista (paskirstyta)</t>
  </si>
  <si>
    <t>3.3.</t>
  </si>
  <si>
    <t>Sunaudota veikloje</t>
  </si>
  <si>
    <t>3.4.</t>
  </si>
  <si>
    <t>Kiti nurašymai</t>
  </si>
  <si>
    <t>Pergrupavimai (+/-)</t>
  </si>
  <si>
    <t>Atsargų įsigijimo vertė ataskaitinio laikotarpio pabaigoje (1+2-3+/-4)</t>
  </si>
  <si>
    <t>Atsargų nuvertėjimas ataskaitinio laikotarpio pradžioje</t>
  </si>
  <si>
    <t>Nemokamai arba už simbolinį atlygį gautų atsargų sukaupta nuvertėjimo suma (iki perdavimo)</t>
  </si>
  <si>
    <r>
      <t>Atsargų nuvertėjimas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per ataskaitinį laikotarpį </t>
    </r>
  </si>
  <si>
    <r>
      <t>Atsargų nuvertėjimo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atkūrimo per ataskaitinį laikotarpį suma</t>
    </r>
  </si>
  <si>
    <t>Per ataskaitinį laikotarpį parduotų, perleistų (paskirstytų), sunaudotų ir nurašytų atsargų nuvertėjimas (10.1+10.2+10.3+10.4)</t>
  </si>
  <si>
    <t>10.1.</t>
  </si>
  <si>
    <t>10.2.</t>
  </si>
  <si>
    <t>10.3.</t>
  </si>
  <si>
    <t>10.4.</t>
  </si>
  <si>
    <t>Nuvertėjimo pergrupavimai (+/-)</t>
  </si>
  <si>
    <r>
      <t xml:space="preserve">Atsargų nuvertėjimas ataskaitinio laikotarpio pabaigoje </t>
    </r>
    <r>
      <rPr>
        <b/>
        <sz val="9"/>
        <rFont val="Times New Roman"/>
        <family val="1"/>
      </rPr>
      <t>(6+7+8-9-10+/-11)</t>
    </r>
  </si>
  <si>
    <r>
      <t>Atsargų balansinė vertė ataskaitinio laikotarpio pabaigoje (5-</t>
    </r>
    <r>
      <rPr>
        <b/>
        <sz val="9"/>
        <rFont val="Times New Roman"/>
        <family val="1"/>
      </rPr>
      <t>12)</t>
    </r>
  </si>
  <si>
    <t>Atsargų balansinė vertė ataskaitinio laikotarpio pradžioje (1-6)</t>
  </si>
  <si>
    <t>_______________________________</t>
  </si>
  <si>
    <t>*Reikšmingos sumos turi būti detalizuojamos aiškinamojo rašto tekste.</t>
  </si>
  <si>
    <t>12-ojo VSAFAS „Ilgalaikis materialusis turtas“</t>
  </si>
  <si>
    <t>(Informacijos apie ilgalaikio materialiojo turto balansinės vertės pasikeitimą per ataskaitinį laikotarpį pateikimo žemesniojo ir aukštesniojo lygių aiškinamajame rašte forma)</t>
  </si>
  <si>
    <t>ILGALAIKIO MATERIALIOJO TURTO BALANSINĖS VERTĖS PASIKEITIMAS PER ATASKAITINĮ LAIKOTARPĮ*</t>
  </si>
  <si>
    <t xml:space="preserve">Eil. Nr. </t>
  </si>
  <si>
    <t>Infrastru-ktūros ir kiti statiniai</t>
  </si>
  <si>
    <t>Nekilno-jamosios kultūros vertybės</t>
  </si>
  <si>
    <t>Trans-porto priemonės</t>
  </si>
  <si>
    <t>Kilnoja-mosios kultūros vertybės</t>
  </si>
  <si>
    <t>Nebaigta statyba</t>
  </si>
  <si>
    <t>Išanksti-niai apmo-kėjimai</t>
  </si>
  <si>
    <t>Gyvena-mieji</t>
  </si>
  <si>
    <t>Kiti pastatai</t>
  </si>
  <si>
    <t>Kitos vertybės</t>
  </si>
  <si>
    <t>Įsigijimo ar pasigaminimo savikaina ataskaitinio laikotarpio pradžioje</t>
  </si>
  <si>
    <t>Įsigijimai per ataskaitinį laikotarpį (2.1+2.2)</t>
  </si>
  <si>
    <t xml:space="preserve">       </t>
  </si>
  <si>
    <t>pirkto turto įsigijimo savikaina</t>
  </si>
  <si>
    <t>neatlygintinai gauto turto įsigijimo savikaina</t>
  </si>
  <si>
    <t>Parduoto, perduoto ir  nurašyto turto suma per ataskaitinį laikotarpį (3.1+3.2+3.3)</t>
  </si>
  <si>
    <t>parduoto</t>
  </si>
  <si>
    <t>perduoto</t>
  </si>
  <si>
    <t>nurašyto</t>
  </si>
  <si>
    <t>Įsigijimo ar pasigaminimo savikaina ataskaitinio laikotarpio pabaigoje (1+2-3+/-4)</t>
  </si>
  <si>
    <t>Sukaupta nusidėvėjimo suma ataskaitinio laikotarpio pradžioje</t>
  </si>
  <si>
    <t>X</t>
  </si>
  <si>
    <t>Neatlygintinai gauto turto sukaupta nusidėvėjimo suma**</t>
  </si>
  <si>
    <t>Apskaičiuota nusidėvėjimo suma per  ataskaitinį laikotarpį</t>
  </si>
  <si>
    <t>Sukaupta parduoto, perduoto ir nurašyto turto nusidėvėjimo suma (9.1+9.2+9.3)</t>
  </si>
  <si>
    <t>9.1.</t>
  </si>
  <si>
    <t>9.2.</t>
  </si>
  <si>
    <t>9.3.</t>
  </si>
  <si>
    <t>Sukaupta nusidėvėjimo suma ataskaitinio laikotarpio pabaigoje (6+7+8-9+/-10)</t>
  </si>
  <si>
    <t>Nuvertėjimo suma ataskaitinio laikotarpio pradžioje</t>
  </si>
  <si>
    <t>Neatlygintinai gauto turto sukaupta nuvertėjimo suma**</t>
  </si>
  <si>
    <t xml:space="preserve">Apskaičiuota nuvertėjimo suma per ataskaitinį laikotarpį </t>
  </si>
  <si>
    <t>Panaikinta nuvertėjimo suma per ataskaitinį laikotarpį</t>
  </si>
  <si>
    <t>Sukaupta parduoto, perduoto ir nurašyto turto nuvertėjimo suma (16.1+16.2+16.3)</t>
  </si>
  <si>
    <t>16.1.</t>
  </si>
  <si>
    <t>16.2.</t>
  </si>
  <si>
    <t>16.3.</t>
  </si>
  <si>
    <t>18.</t>
  </si>
  <si>
    <r>
      <t>Nuvertėjimo suma ataskaitinio laikotarpio pabaigoje (12+13+14</t>
    </r>
    <r>
      <rPr>
        <b/>
        <strike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-15-16+/-17) </t>
    </r>
  </si>
  <si>
    <t>19.</t>
  </si>
  <si>
    <t xml:space="preserve">Tikroji vertė ataskaitinio laikotarpio pradžioje </t>
  </si>
  <si>
    <t>20.</t>
  </si>
  <si>
    <t>Neatlygintinai gauto turto iš kito subjekto sukauptos tikrosios vertės pokytis</t>
  </si>
  <si>
    <t>21.</t>
  </si>
  <si>
    <t>Tikrosios vertės pasikeitimo per ataskaitinį laikotarpį suma (+/-)</t>
  </si>
  <si>
    <t>22.</t>
  </si>
  <si>
    <t>Parduoto, perduoto ir nurašyto turto tikrosios vertės suma (22.1+22.2+22.3)</t>
  </si>
  <si>
    <t>22.1.</t>
  </si>
  <si>
    <t>22.2.</t>
  </si>
  <si>
    <t>22.3.</t>
  </si>
  <si>
    <t>23.</t>
  </si>
  <si>
    <t>24.</t>
  </si>
  <si>
    <r>
      <t>Tikroji vertė ataskaitinio laikotarpio pabaigoje (19+20+/-</t>
    </r>
    <r>
      <rPr>
        <b/>
        <sz val="10"/>
        <rFont val="Times New Roman"/>
        <family val="1"/>
      </rPr>
      <t>21-</t>
    </r>
    <r>
      <rPr>
        <b/>
        <sz val="10"/>
        <rFont val="Times New Roman"/>
        <family val="1"/>
      </rPr>
      <t>22+/-</t>
    </r>
    <r>
      <rPr>
        <b/>
        <sz val="10"/>
        <rFont val="Times New Roman"/>
        <family val="1"/>
      </rPr>
      <t>23)</t>
    </r>
  </si>
  <si>
    <t>25.</t>
  </si>
  <si>
    <r>
      <t>Ilgalaikio materialiojo turto likutinė vertė ataskaitinio laikotarpio pabaigoje (5-11-18+</t>
    </r>
    <r>
      <rPr>
        <b/>
        <sz val="10"/>
        <rFont val="Times New Roman"/>
        <family val="1"/>
      </rPr>
      <t xml:space="preserve"> 24)</t>
    </r>
  </si>
  <si>
    <t>26.</t>
  </si>
  <si>
    <r>
      <t>Ilgalaikio materialiojo turto likutinė vertė ataskaitinio laikotarpio pradžioje (1-6-12+19</t>
    </r>
    <r>
      <rPr>
        <b/>
        <sz val="10"/>
        <rFont val="Times New Roman"/>
        <family val="1"/>
      </rPr>
      <t>)</t>
    </r>
  </si>
  <si>
    <t>* - Pažymėti ataskaitos laukai nepildomi.</t>
  </si>
  <si>
    <t>**- Kito subjekto sukaupta turto nusidėvėjimo arba nuvertėjimo suma iki perdavimo.</t>
  </si>
  <si>
    <t>17-ojo VSAFAS „Finansinis turtas ir finansiniai įsipareigojimai“</t>
  </si>
  <si>
    <t>7 priedas</t>
  </si>
  <si>
    <r>
      <t>(Informacijos apie per vienus metus gautinas sumas, pateikimo žemesniojo ir aukštesniojo lygių finansinių ataskaitų aiškinamajame rašte</t>
    </r>
    <r>
      <rPr>
        <b/>
        <sz val="12"/>
        <rFont val="Times New Roman"/>
        <family val="1"/>
      </rPr>
      <t xml:space="preserve"> forma)</t>
    </r>
  </si>
  <si>
    <t>iš viso</t>
  </si>
  <si>
    <t>tarp jų iš viešojo sektoriaus subjektų</t>
  </si>
  <si>
    <t>tarp jų iš kontroliuojamų ir asocijuotųjų ne viešojo sektoriaus subjektų</t>
  </si>
  <si>
    <t>Per vienus metus gautinų sumų įsigijimo savikaina, iš viso (1.1+1.2+1.3+1.4+1.5+1.6)</t>
  </si>
  <si>
    <t xml:space="preserve"> 1.1.</t>
  </si>
  <si>
    <t>Gautinos finansavimo sumos </t>
  </si>
  <si>
    <t>Gautini mokesčiai ir socialinės įmokos </t>
  </si>
  <si>
    <t>1.2.1.</t>
  </si>
  <si>
    <t>Gautini mokesčiai</t>
  </si>
  <si>
    <t>1.2.2.</t>
  </si>
  <si>
    <t>Gautinos socialinės įmokos</t>
  </si>
  <si>
    <t>Gautinos sumos už turto naudojimą, parduotas prekes, turtą, paslaugas </t>
  </si>
  <si>
    <t>1.3.1.</t>
  </si>
  <si>
    <t>Gautinos sumos už turto naudojimą</t>
  </si>
  <si>
    <t>1.3.2.</t>
  </si>
  <si>
    <t>Gautinos sumos už parduotas prekes</t>
  </si>
  <si>
    <t>1.3.3.</t>
  </si>
  <si>
    <t>Gautinos sumos už suteiktas paslaugas</t>
  </si>
  <si>
    <t>1.3.4.</t>
  </si>
  <si>
    <t>Gautinos sumos už parduotą ilgalaikį turtą</t>
  </si>
  <si>
    <t>1.3.5.</t>
  </si>
  <si>
    <t>Kitos</t>
  </si>
  <si>
    <t>Gautinos sumos už konfiskuotą turtą, baudos ir kitos netesybos</t>
  </si>
  <si>
    <t>1.5.1.</t>
  </si>
  <si>
    <t>Iš biudžeto</t>
  </si>
  <si>
    <t>1.5.2.</t>
  </si>
  <si>
    <r>
      <t xml:space="preserve">Per vienus metus gautinų sumų nuvertėjimas ataskaitinio laikotarpio </t>
    </r>
    <r>
      <rPr>
        <b/>
        <sz val="10"/>
        <rFont val="Times New Roman"/>
        <family val="1"/>
      </rPr>
      <t>pabaigoje</t>
    </r>
  </si>
  <si>
    <r>
      <t xml:space="preserve">Per vienus metus gautinų sumų balansinė vertė </t>
    </r>
    <r>
      <rPr>
        <b/>
        <sz val="10"/>
        <rFont val="Times New Roman"/>
        <family val="1"/>
      </rPr>
      <t>(1-2)</t>
    </r>
  </si>
  <si>
    <t>8 priedas</t>
  </si>
  <si>
    <t>(Informacijos apie pinigus ir pinigų ekvivalentus pateikimo žemesniojo lygio finansinių ataskaitų aiškinamajame rašte forma)</t>
  </si>
  <si>
    <t>INFORMACIJA APIE PINIGUS IR PINIGŲ EKVIVALENTUS</t>
  </si>
  <si>
    <t>biudžeto asignavimai</t>
  </si>
  <si>
    <t>Pinigai iš valstybės biudžeto (įskaitant Europos Sąjungos finansinę paramą) (1.1+1.2+1.3+1.4–1.5+1.6)</t>
  </si>
  <si>
    <t>Pinigai bankų sąskaitose</t>
  </si>
  <si>
    <t>Pinigai kasoje </t>
  </si>
  <si>
    <t>Pinigai kelyje </t>
  </si>
  <si>
    <t>Pinigai įšaldytose sąskaitose</t>
  </si>
  <si>
    <t>Pinigų įšaldytose sąskaitose nuvertėjimas</t>
  </si>
  <si>
    <t>Pinigų ekvivalentai</t>
  </si>
  <si>
    <t>Pinigai iš savivaldybės biudžeto (2.1+2.2+2.3+2.4–2.5+2.6)</t>
  </si>
  <si>
    <t>2.1. </t>
  </si>
  <si>
    <t>Pinigai bankų sąskaitose </t>
  </si>
  <si>
    <t>2.2. </t>
  </si>
  <si>
    <t>2.3. </t>
  </si>
  <si>
    <t>2.4. </t>
  </si>
  <si>
    <t>2.5.</t>
  </si>
  <si>
    <t>2.6.</t>
  </si>
  <si>
    <t>3. </t>
  </si>
  <si>
    <t>Pinigai ir pinigų ekvivalentai iš kitų šaltinių (3.1+3.2+3.3+3.4–3.5+3.6+3.7)</t>
  </si>
  <si>
    <t>3.1. </t>
  </si>
  <si>
    <t>3.2. </t>
  </si>
  <si>
    <t>3.3. </t>
  </si>
  <si>
    <t>3.4. </t>
  </si>
  <si>
    <t>3.5.</t>
  </si>
  <si>
    <t>3.6. </t>
  </si>
  <si>
    <t>Indėliai, kurių terminas neviršija trijų mėnesių </t>
  </si>
  <si>
    <t>3.7. </t>
  </si>
  <si>
    <t>Kiti pinigų ekvivalentai </t>
  </si>
  <si>
    <t>Iš viso pinigų ir pinigų ekvivalentų (1+2+3)</t>
  </si>
  <si>
    <t>5. </t>
  </si>
  <si>
    <t>Iš jų išteklių fondų lėšos </t>
  </si>
  <si>
    <t>12 priedas</t>
  </si>
  <si>
    <t>(Informacijos apie kai kurias trumpalaikes mokėtinas sumas pateikimo žemesniojo ir aukštesniojo lygių finansinių ataskaitų aiškinamajame rašte forma)</t>
  </si>
  <si>
    <t>INFORMACIJA APIE KAI KURIAS TRUMPALAIKES MOKĖTINAS SUMAS</t>
  </si>
  <si>
    <t>tarp jų viešojo sektoriaus subjektams</t>
  </si>
  <si>
    <t>tarp jų kontroliuojamiems ir asocijuotiesiems ne viešojo sektoriaus subjektams</t>
  </si>
  <si>
    <t>Sukauptos finansavimo sąnaudos</t>
  </si>
  <si>
    <t>Sukauptos atostoginių sąnaudos</t>
  </si>
  <si>
    <t>Kitos sukauptos sąnaudos</t>
  </si>
  <si>
    <t>Kitos sukauptos mokėtinos sumos</t>
  </si>
  <si>
    <t>4.1.</t>
  </si>
  <si>
    <t>Mokėtini veiklos mokesčiai</t>
  </si>
  <si>
    <t>4.2.</t>
  </si>
  <si>
    <t>Gauti išankstiniai apmokėjimai</t>
  </si>
  <si>
    <t>4.3.</t>
  </si>
  <si>
    <t>Kitos mokėtinos sumos</t>
  </si>
  <si>
    <t>______________________________</t>
  </si>
  <si>
    <t xml:space="preserve">17-ojo VSAFAS „Finansinis turtas ir finansiniai įsipareigojimai“ </t>
  </si>
  <si>
    <r>
      <t>13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priedas</t>
    </r>
  </si>
  <si>
    <r>
      <t xml:space="preserve">(Informacijos apie įsipareigojimus pagal jų įvykdymo valiutą pateikimo žemesniojo ir aukštesniojo lygių finansinių ataskaitų aiškinamajame rašte </t>
    </r>
    <r>
      <rPr>
        <b/>
        <sz val="10"/>
        <rFont val="Times New Roman"/>
        <family val="1"/>
      </rPr>
      <t>forma)</t>
    </r>
  </si>
  <si>
    <t>INFORMACIJA APIE ĮSIPAREIGOJIMŲ DALĮ (ĮSKAITANT FINANSINĖS NUOMOS (LIZINGO) ĮSIPAREIGOJIMUS) NACIONALINE IR UŽSIENIO VALIUTOMIS</t>
  </si>
  <si>
    <t>Įsipareigojimų dalis valiuta</t>
  </si>
  <si>
    <t>Balansinė vertė ataskaitinio laikotarpio pradžioje</t>
  </si>
  <si>
    <t>Balansinė vertė ataskaitinio laikotarpio pabaigoje</t>
  </si>
  <si>
    <t>Eurais </t>
  </si>
  <si>
    <t>JAV doleriais </t>
  </si>
  <si>
    <t>Kitomis  </t>
  </si>
  <si>
    <t>Iš viso 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</si>
  <si>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</si>
  <si>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</si>
  <si>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</si>
  <si>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</si>
  <si>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</si>
  <si>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</si>
  <si>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</si>
  <si>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</si>
  <si>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</si>
  <si>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</si>
  <si>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>Finansavimo sumų pergrupavimas</t>
    </r>
    <r>
      <rPr>
        <b/>
        <vertAlign val="superscript"/>
        <sz val="11"/>
        <rFont val="Times New Roman"/>
        <family val="1"/>
      </rPr>
      <t>*</t>
    </r>
    <r>
      <rPr>
        <b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</si>
  <si>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</si>
  <si>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t>Perduota kitiems viešojo sektoriaus subjektams</t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</si>
  <si>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</si>
  <si>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</si>
  <si>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</si>
  <si>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</si>
  <si>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</si>
  <si>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Iš valstybės biudžeto (išskyrus valstybės biudžeto asignavimų dalį, gautą  iš Europos Sąjungos, užsienio valstybių ir tarptautinių organizacijų):</t>
  </si>
  <si>
    <t>nepiniginiam turtui įsigyti</t>
  </si>
  <si>
    <t>kitoms išlaidoms kompensuoti</t>
  </si>
  <si>
    <t>Iš savivaldybės biudžeto (išskyrus  savivaldybės biudžeto asignavimų  dalį, gautą  iš Europos Sąjungos, užsienio valstybių ir tarptautinių organizacijų):</t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</si>
  <si>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</si>
  <si>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</si>
  <si>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</si>
  <si>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r>
      <t>3.</t>
    </r>
    <r>
      <rPr>
        <sz val="11"/>
        <rFont val="Times New Roman"/>
        <family val="1"/>
      </rPr>
      <t>2.</t>
    </r>
  </si>
  <si>
    <t>Iš kitų šaltinių: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</si>
  <si>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</si>
  <si>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</si>
  <si>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</si>
  <si>
    <t>20-ojo VSAFAS „Finansavimo sumos“</t>
  </si>
  <si>
    <t>5 priedas</t>
  </si>
  <si>
    <t>Informacijos apie finansavimo sumas pagal šaltinį, tikslinę paskirtį ir jų pokyčius per ataskaitinį laikotarpį pateikimo žemesniojo lygio</t>
  </si>
  <si>
    <t>finansinių ataskaitų aiškinamajame rašte forma)</t>
  </si>
  <si>
    <t>FINANSAVIMO SUMŲ LIKUČIAI</t>
  </si>
  <si>
    <t>Finansavimo šaltinis</t>
  </si>
  <si>
    <t>Ataskaitinio laikotarpio pradžioje</t>
  </si>
  <si>
    <t>Ataskaitinio laikotarpio pabaigoje</t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</si>
  <si>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</si>
  <si>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</si>
  <si>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</si>
  <si>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</si>
  <si>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5=3+4</t>
  </si>
  <si>
    <t>8=6+7</t>
  </si>
  <si>
    <t>Iš valstybės biudžeto  (išskyrus valstybės biudžeto asignavimų dalį, gautą iš Europos Sąjungos, užsienio valstybių ir tarptautinių organizacijų)</t>
  </si>
  <si>
    <t>Iš savivaldybės biudžeto (išskyrus savivaldybės biudžeto asignavimų dalį, gautą  iš Europos Sąjungos, užsienio valstybių ir tarptautinių organizacijų)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</si>
  <si>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</si>
  <si>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 xml:space="preserve">   25-ojo VSAFAS „Segmentai“</t>
  </si>
  <si>
    <t xml:space="preserve">   priedas</t>
  </si>
  <si>
    <t>(Informacijos pagal veiklos segmentus pateikimo aukštesniojo ir žemesniojo lygių finansinių ataskaitų aiškinamajame rašte formos pavyzdys)</t>
  </si>
  <si>
    <t>Eil. nr.</t>
  </si>
  <si>
    <t>Finansinių atsaskaitų straipsniai</t>
  </si>
  <si>
    <t>Segmentai</t>
  </si>
  <si>
    <t>Iš  viso</t>
  </si>
  <si>
    <t>Bendros valstybės paslaugos</t>
  </si>
  <si>
    <t>Gynyba</t>
  </si>
  <si>
    <t>Viešoji tvarka ir visuomenės apsauga</t>
  </si>
  <si>
    <t>Ekonomika</t>
  </si>
  <si>
    <t>Aplinkos apsauga</t>
  </si>
  <si>
    <t>Būstas ir komunalinis ūkis</t>
  </si>
  <si>
    <t>Sveikatos apsauga</t>
  </si>
  <si>
    <t>Poilsis, kultūra ir religija</t>
  </si>
  <si>
    <t>Švietimas</t>
  </si>
  <si>
    <t>Socialinė apsauga</t>
  </si>
  <si>
    <t>Paprastojo remonto ir eksploatavimo</t>
  </si>
  <si>
    <t>Nuvertėjimo ir nurašytų sumų</t>
  </si>
  <si>
    <t>1.9.</t>
  </si>
  <si>
    <t>Sunaudotų ir parduotų atsargų savikaina</t>
  </si>
  <si>
    <t>1.10.</t>
  </si>
  <si>
    <t>1.11.</t>
  </si>
  <si>
    <t>1.12.</t>
  </si>
  <si>
    <t>Finansavimo</t>
  </si>
  <si>
    <t>1.13.</t>
  </si>
  <si>
    <t>Kitų paslaugų</t>
  </si>
  <si>
    <t>1.14.</t>
  </si>
  <si>
    <t>Išmokos:</t>
  </si>
  <si>
    <t>3.1.1.</t>
  </si>
  <si>
    <t>3.1.2.</t>
  </si>
  <si>
    <t>3.1.3.</t>
  </si>
  <si>
    <t>3.1.4.</t>
  </si>
  <si>
    <t>3.1.5.</t>
  </si>
  <si>
    <t>3.1.6.</t>
  </si>
  <si>
    <t>3.1.7.</t>
  </si>
  <si>
    <t>3.1.8.</t>
  </si>
  <si>
    <t>3.1.9.</t>
  </si>
  <si>
    <t>3.1.10.</t>
  </si>
  <si>
    <t>3.1.11.</t>
  </si>
  <si>
    <t>Sumokėtos palūkanos</t>
  </si>
  <si>
    <t>3.1.12.</t>
  </si>
  <si>
    <t>P04</t>
  </si>
  <si>
    <t>P08</t>
  </si>
  <si>
    <t>Mažumos dalis</t>
  </si>
  <si>
    <t>P02</t>
  </si>
  <si>
    <t>(viešojo sektoriaus subjekto, parengusio pinigų srautų ataskaitą (konsoliduotąją pinigų srautų ataskaitą), kodas, adresas)</t>
  </si>
  <si>
    <t>(Žemesniojo lygio viešojo sektoriaus subjektų, išskyrus mokesčių fondus ir išteklių fondus, Grynojo turto pokyčių ataskaitos forma)</t>
  </si>
  <si>
    <t>Įst. k. 188749388, Kazlų Rūda S. Daukanto g. 18</t>
  </si>
  <si>
    <r>
      <t>INFORMACIJA APIE PER VIENERIUS METUS GAUTINAS SUMAS</t>
    </r>
  </si>
  <si>
    <t>* Reikšmingos sumos turi būti detalizuojamos aiškinamojo rašto tekste.</t>
  </si>
  <si>
    <t>10-ojo VSAFAS „Kitos pajamos“</t>
  </si>
  <si>
    <t xml:space="preserve">        2 priedas</t>
  </si>
  <si>
    <t>(Informacijos apie pagrindinės veiklos kitas pajamas pateikimo žemesniojo ir aukštesniojo lygių finansinių ataskaitų aiškinamajame rašte forma)</t>
  </si>
  <si>
    <t>PAGRINDINĖS VEIKLOS KITOS PAJAMOS*</t>
  </si>
  <si>
    <r>
      <t xml:space="preserve">Apskaičiuotos </t>
    </r>
    <r>
      <rPr>
        <b/>
        <sz val="10"/>
        <rFont val="Times New Roman"/>
        <family val="1"/>
      </rPr>
      <t>pagrindinės veiklos kitos pajamos</t>
    </r>
  </si>
  <si>
    <t>Pajamos iš rinkliavų</t>
  </si>
  <si>
    <t>Pajamos iš administracinių baudų</t>
  </si>
  <si>
    <t>Pajamos iš dividendų</t>
  </si>
  <si>
    <t>Pajamos iš atsargų pardavimo</t>
  </si>
  <si>
    <t>Ilgalaikio materialiojo, nematerialiojo ir biologinio turto pardavimo pelnas</t>
  </si>
  <si>
    <t>Suteiktų paslaugų pajamos**</t>
  </si>
  <si>
    <r>
      <t xml:space="preserve">Pervestinos į biudžetą pagrindinės </t>
    </r>
    <r>
      <rPr>
        <b/>
        <sz val="10"/>
        <rFont val="Times New Roman"/>
        <family val="1"/>
      </rPr>
      <t>veiklos kitos pajamos</t>
    </r>
  </si>
  <si>
    <t>** Nurodoma, kokios tai paslaugos, ir, jei suma reikšminga, ji detalizuojama aiškinamojo rašto tekste.</t>
  </si>
  <si>
    <t>_______________________</t>
  </si>
  <si>
    <t xml:space="preserve">(viešojo sektoriaus subjekto vadovas arba jo įgaliotas administracijos vadovas) </t>
  </si>
  <si>
    <t>Pastaba P04</t>
  </si>
  <si>
    <t>Pastaba P08</t>
  </si>
  <si>
    <t>Kazlų Rūdos sporto centras</t>
  </si>
  <si>
    <t>P01</t>
  </si>
  <si>
    <t>P05</t>
  </si>
  <si>
    <t>P06</t>
  </si>
  <si>
    <t>P07</t>
  </si>
  <si>
    <t>Pastaba P02</t>
  </si>
  <si>
    <t>Pastaba P05</t>
  </si>
  <si>
    <t>Pastaba P07</t>
  </si>
  <si>
    <t>Pastaba P06</t>
  </si>
  <si>
    <t>Pastaba P09, P10</t>
  </si>
  <si>
    <t>P11</t>
  </si>
  <si>
    <t>P10</t>
  </si>
  <si>
    <t>P12</t>
  </si>
  <si>
    <t>Pateikimo valiuta ir tikslumas: eurais</t>
  </si>
  <si>
    <r>
      <t xml:space="preserve">Pateikimo valiuta ir tikslumas: eurais </t>
    </r>
    <r>
      <rPr>
        <i/>
        <sz val="8"/>
        <rFont val="TimesNewRoman,Bold"/>
        <family val="0"/>
      </rPr>
      <t>arba tūkstančiais eurų</t>
    </r>
  </si>
  <si>
    <t>Vyr. buhalterė</t>
  </si>
  <si>
    <t xml:space="preserve">Vyr. buhalterė                                             </t>
  </si>
  <si>
    <t xml:space="preserve">               Pateikimo valiuta ir tikslumas: eurais arba tūkstančiais eurų</t>
  </si>
  <si>
    <t>P09</t>
  </si>
  <si>
    <t>Direktorius</t>
  </si>
  <si>
    <t>Gintaras Arminas</t>
  </si>
  <si>
    <t>13-ojo VSAFAS „Nematerialusis turtas“</t>
  </si>
  <si>
    <t>(Informacijos apie nematerialiojo turto balansinės vertės pasikeitimą per ataskaitinį laikotarpį pateikimo aukštesniojo ir žemesniojo lygių finansinių ataskaitų aiškinamajame rašte forma)</t>
  </si>
  <si>
    <t>NEMATERIALIOJO TURTO BALANSINĖS VERTĖS PASIKEITIMAS PER ATASKAITINĮ LAIKOTARPĮ*</t>
  </si>
  <si>
    <t>Nebaigti projektai ir išankstiniai apmokėjimai</t>
  </si>
  <si>
    <r>
      <t>patentai ir kitos licencijos (išskyrus nurodytus 4 stulpelyje</t>
    </r>
    <r>
      <rPr>
        <b/>
        <sz val="10"/>
        <rFont val="Times New Roman"/>
        <family val="1"/>
      </rPr>
      <t>)</t>
    </r>
  </si>
  <si>
    <t>literatūros, mokslo ir meno kūriniai</t>
  </si>
  <si>
    <t>kitas nematerialusis turtas</t>
  </si>
  <si>
    <t>nebaigti projektai</t>
  </si>
  <si>
    <t>išankstiniai apmokėjimai</t>
  </si>
  <si>
    <t>Įsigijimai per ataskaitinį laikotarpį</t>
  </si>
  <si>
    <t>Parduoto, perduoto ir  nurašyto turto suma per ataskaitinį laikotarpį</t>
  </si>
  <si>
    <t>Sukaupta amortizacijos suma ataskaitinio laikotarpio pradžioje</t>
  </si>
  <si>
    <t>Neatlygintinai gauto turto sukaupta amortizacijos suma**</t>
  </si>
  <si>
    <t xml:space="preserve"> Apskaičiuota amortizacijos suma per ataskaitinį laikotarpį</t>
  </si>
  <si>
    <t>Sukaupta  parduoto,  perduoto ir nurašyto turto amortizacijos suma</t>
  </si>
  <si>
    <t>Sukaupta amortizacijos suma ataskaitinio laikotarpio pabaigoje (6+7+8-9+/-10)</t>
  </si>
  <si>
    <t>Apskaičiuota nuvertėjimo suma per ataskaitinį laikotarpį</t>
  </si>
  <si>
    <t>Sukaupta parduoto, perduoto ir nurašyto turto nuvertėjimo suma</t>
  </si>
  <si>
    <t>Nuvertėjimo suma ataskaitinio laikotarpio pabaigoje (12+13+14-15-16+/-17)</t>
  </si>
  <si>
    <t>Nematerialiojo turto likutinė vertė ataskaitinio laikotarpio pabaigoje (5-11-18)</t>
  </si>
  <si>
    <t>Nematerialiojo turto likutinė vertė  ataskaitinio laikotarpio pradžioje (1-6-12)</t>
  </si>
  <si>
    <r>
      <t xml:space="preserve"> * – </t>
    </r>
    <r>
      <rPr>
        <sz val="10"/>
        <rFont val="Times New Roman"/>
        <family val="1"/>
      </rPr>
      <t>Pažymėti ataskaitos laukai nepildomi.</t>
    </r>
  </si>
  <si>
    <t>**– Kito subjekto sukaupta turto amortizacijos arba nuvertėjimo suma iki perdavimo.</t>
  </si>
  <si>
    <t>Likutis 2016 m. gruodžio 31 d.</t>
  </si>
  <si>
    <t>PAGAL 2018 M.GRUODŽIO 31 D. DUOMENIS</t>
  </si>
  <si>
    <t>Ramunė Vygantienė</t>
  </si>
  <si>
    <t>Likutis 2017 m. gruodžio 31 d.</t>
  </si>
  <si>
    <t>Likutis 2018 m. gruodžio 31 d.</t>
  </si>
  <si>
    <t>2019-03-13 Nr. 5.4-2</t>
  </si>
  <si>
    <t>PAGAL 2018 M. GRUODŽIO 31 D. DUOMENIS</t>
  </si>
  <si>
    <t>2019-03-13 Nr. 5.4-3</t>
  </si>
  <si>
    <t xml:space="preserve">2. </t>
  </si>
  <si>
    <r>
      <t xml:space="preserve"> </t>
    </r>
    <r>
      <rPr>
        <b/>
        <sz val="11"/>
        <rFont val="Times New Roman"/>
        <family val="1"/>
      </rPr>
      <t>4.1.</t>
    </r>
  </si>
  <si>
    <r>
      <t xml:space="preserve"> </t>
    </r>
    <r>
      <rPr>
        <b/>
        <sz val="11"/>
        <rFont val="Times New Roman"/>
        <family val="1"/>
      </rPr>
      <t>4.2.</t>
    </r>
  </si>
  <si>
    <t xml:space="preserve">4.4. </t>
  </si>
  <si>
    <t>5.1.</t>
  </si>
  <si>
    <t>5.2.</t>
  </si>
  <si>
    <t xml:space="preserve">5.3. </t>
  </si>
  <si>
    <t>Kai kurių trumpalaikių mokėtinų sumų balansinė vertė (1+2+3+4+5)</t>
  </si>
  <si>
    <t>P03</t>
  </si>
  <si>
    <r>
      <t xml:space="preserve">2018 M. INFORMACIJA PAGAL VEIKLOS SEGMENTUS </t>
    </r>
  </si>
  <si>
    <t>2019-03-13 Nr. 5.4-1</t>
  </si>
  <si>
    <t>2019-03-13 Nr. 5.4-4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</si>
</sst>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  <numFmt numFmtId="187" formatCode="#,##0.0;[Red]#,##0.0"/>
    <numFmt numFmtId="188" formatCode="&quot; &quot;#,##0&quot;    &quot;;&quot;-&quot;#,##0&quot;    &quot;;&quot; -    &quot;;&quot; &quot;@&quot; &quot;"/>
    <numFmt numFmtId="189" formatCode="dd&quot;.&quot;mmm"/>
    <numFmt numFmtId="190" formatCode="&quot; &quot;#,##0&quot; &quot;;&quot; (&quot;#,##0&quot;)&quot;;&quot; - &quot;;&quot; &quot;@&quot; &quot;"/>
    <numFmt numFmtId="191" formatCode="&quot; &quot;#,##0.00&quot;    &quot;;&quot;-&quot;#,##0.00&quot;    &quot;;&quot; -&quot;00&quot;    &quot;;&quot; &quot;@&quot; &quot;"/>
    <numFmt numFmtId="192" formatCode="[$-427]yyyy\ &quot;m.&quot;\ mmmm\ d\ &quot;d.&quot;"/>
    <numFmt numFmtId="193" formatCode="0.000"/>
    <numFmt numFmtId="194" formatCode="0.0000"/>
  </numFmts>
  <fonts count="121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Helv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62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1"/>
    </font>
    <font>
      <sz val="12"/>
      <color indexed="8"/>
      <name val="TimesLT"/>
      <family val="0"/>
    </font>
    <font>
      <b/>
      <sz val="8"/>
      <color indexed="8"/>
      <name val="Book Antiqua"/>
      <family val="1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u val="single"/>
      <sz val="10"/>
      <name val="Times New Roman"/>
      <family val="1"/>
    </font>
    <font>
      <u val="single"/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2"/>
      <name val="TimesNewRoman,Bold"/>
      <family val="0"/>
    </font>
    <font>
      <sz val="12"/>
      <name val="TimesNewRoman,Bold"/>
      <family val="0"/>
    </font>
    <font>
      <sz val="10"/>
      <name val="TimesNewRoman,Bold"/>
      <family val="0"/>
    </font>
    <font>
      <b/>
      <sz val="12"/>
      <name val="TimesNewRoman,Bold"/>
      <family val="0"/>
    </font>
    <font>
      <b/>
      <sz val="8"/>
      <name val="Times New Roman"/>
      <family val="1"/>
    </font>
    <font>
      <sz val="10"/>
      <name val="Verdana"/>
      <family val="2"/>
    </font>
    <font>
      <b/>
      <sz val="10"/>
      <name val="Verdana"/>
      <family val="2"/>
    </font>
    <font>
      <sz val="12"/>
      <name val="Times New Roman"/>
      <family val="1"/>
    </font>
    <font>
      <strike/>
      <sz val="12"/>
      <name val="Times New Roman"/>
      <family val="1"/>
    </font>
    <font>
      <sz val="11"/>
      <name val="Times New Roman"/>
      <family val="1"/>
    </font>
    <font>
      <sz val="11"/>
      <name val="TimesNewRoman,Bold"/>
      <family val="0"/>
    </font>
    <font>
      <sz val="11"/>
      <name val="Arial"/>
      <family val="0"/>
    </font>
    <font>
      <b/>
      <sz val="10"/>
      <name val="Arial"/>
      <family val="2"/>
    </font>
    <font>
      <strike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trike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(W1)"/>
      <family val="1"/>
    </font>
    <font>
      <b/>
      <strike/>
      <sz val="12"/>
      <name val="Times New Roman"/>
      <family val="1"/>
    </font>
    <font>
      <b/>
      <sz val="11"/>
      <name val="Arial"/>
      <family val="2"/>
    </font>
    <font>
      <b/>
      <strike/>
      <sz val="11"/>
      <name val="Times New Roman"/>
      <family val="1"/>
    </font>
    <font>
      <b/>
      <vertAlign val="superscript"/>
      <sz val="11"/>
      <name val="Times New Roman"/>
      <family val="1"/>
    </font>
    <font>
      <strike/>
      <sz val="10"/>
      <name val="Times New (W1)"/>
      <family val="1"/>
    </font>
    <font>
      <b/>
      <sz val="9"/>
      <name val="Arial"/>
      <family val="2"/>
    </font>
    <font>
      <sz val="8"/>
      <name val="Times New Roman"/>
      <family val="1"/>
    </font>
    <font>
      <i/>
      <sz val="8"/>
      <name val="TimesNewRoman,Bold"/>
      <family val="0"/>
    </font>
    <font>
      <sz val="8"/>
      <name val="TimesNewRoman,Bold"/>
      <family val="0"/>
    </font>
    <font>
      <sz val="9"/>
      <name val="TimesNewRoman,Bold"/>
      <family val="0"/>
    </font>
    <font>
      <u val="single"/>
      <sz val="12"/>
      <name val="Times New Roman"/>
      <family val="1"/>
    </font>
    <font>
      <u val="single"/>
      <sz val="12"/>
      <name val="Arial"/>
      <family val="0"/>
    </font>
    <font>
      <b/>
      <sz val="12"/>
      <name val="Arial"/>
      <family val="0"/>
    </font>
    <font>
      <b/>
      <sz val="8"/>
      <color indexed="8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i/>
      <sz val="11"/>
      <color indexed="2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Times New Roman"/>
      <family val="1"/>
    </font>
  </fonts>
  <fills count="8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5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1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2" fillId="0" borderId="1" applyNumberFormat="0" applyFill="0" applyAlignment="0" applyProtection="0"/>
    <xf numFmtId="0" fontId="103" fillId="0" borderId="2" applyNumberFormat="0" applyFill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4" fillId="2" borderId="0" applyNumberFormat="0" applyBorder="0" applyAlignment="0" applyProtection="0"/>
    <xf numFmtId="0" fontId="104" fillId="3" borderId="0" applyNumberFormat="0" applyBorder="0" applyAlignment="0" applyProtection="0"/>
    <xf numFmtId="0" fontId="104" fillId="4" borderId="0" applyNumberFormat="0" applyBorder="0" applyAlignment="0" applyProtection="0"/>
    <xf numFmtId="0" fontId="104" fillId="5" borderId="0" applyNumberFormat="0" applyBorder="0" applyAlignment="0" applyProtection="0"/>
    <xf numFmtId="0" fontId="104" fillId="8" borderId="0" applyNumberFormat="0" applyBorder="0" applyAlignment="0" applyProtection="0"/>
    <xf numFmtId="0" fontId="104" fillId="9" borderId="0" applyNumberFormat="0" applyBorder="0" applyAlignment="0" applyProtection="0"/>
    <xf numFmtId="0" fontId="105" fillId="0" borderId="3" applyNumberFormat="0" applyFill="0" applyAlignment="0" applyProtection="0"/>
    <xf numFmtId="0" fontId="105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4" fillId="14" borderId="0" applyNumberFormat="0" applyBorder="0" applyAlignment="0" applyProtection="0"/>
    <xf numFmtId="0" fontId="104" fillId="15" borderId="0" applyNumberFormat="0" applyBorder="0" applyAlignment="0" applyProtection="0"/>
    <xf numFmtId="0" fontId="104" fillId="12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06" fillId="23" borderId="0" applyNumberFormat="0" applyBorder="0" applyAlignment="0" applyProtection="0"/>
    <xf numFmtId="0" fontId="106" fillId="24" borderId="0" applyNumberFormat="0" applyBorder="0" applyAlignment="0" applyProtection="0"/>
    <xf numFmtId="0" fontId="106" fillId="12" borderId="0" applyNumberFormat="0" applyBorder="0" applyAlignment="0" applyProtection="0"/>
    <xf numFmtId="0" fontId="106" fillId="20" borderId="0" applyNumberFormat="0" applyBorder="0" applyAlignment="0" applyProtection="0"/>
    <xf numFmtId="0" fontId="106" fillId="25" borderId="0" applyNumberFormat="0" applyBorder="0" applyAlignment="0" applyProtection="0"/>
    <xf numFmtId="0" fontId="106" fillId="22" borderId="0" applyNumberFormat="0" applyBorder="0" applyAlignment="0" applyProtection="0"/>
    <xf numFmtId="0" fontId="11" fillId="26" borderId="0" applyNumberFormat="0" applyBorder="0" applyAlignment="0" applyProtection="0"/>
    <xf numFmtId="0" fontId="27" fillId="27" borderId="0" applyNumberFormat="0" applyFont="0" applyBorder="0" applyAlignment="0" applyProtection="0"/>
    <xf numFmtId="0" fontId="27" fillId="27" borderId="0" applyNumberFormat="0" applyFont="0" applyBorder="0" applyAlignment="0" applyProtection="0"/>
    <xf numFmtId="0" fontId="27" fillId="27" borderId="0" applyNumberFormat="0" applyFont="0" applyBorder="0" applyAlignment="0" applyProtection="0"/>
    <xf numFmtId="0" fontId="27" fillId="27" borderId="0" applyNumberFormat="0" applyFont="0" applyBorder="0" applyAlignment="0" applyProtection="0"/>
    <xf numFmtId="0" fontId="27" fillId="28" borderId="0" applyNumberFormat="0" applyFont="0" applyBorder="0" applyAlignment="0" applyProtection="0"/>
    <xf numFmtId="0" fontId="27" fillId="28" borderId="0" applyNumberFormat="0" applyFont="0" applyBorder="0" applyAlignment="0" applyProtection="0"/>
    <xf numFmtId="0" fontId="27" fillId="28" borderId="0" applyNumberFormat="0" applyFont="0" applyBorder="0" applyAlignment="0" applyProtection="0"/>
    <xf numFmtId="0" fontId="27" fillId="28" borderId="0" applyNumberFormat="0" applyFon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11" fillId="32" borderId="0" applyNumberFormat="0" applyBorder="0" applyAlignment="0" applyProtection="0"/>
    <xf numFmtId="0" fontId="27" fillId="33" borderId="0" applyNumberFormat="0" applyFont="0" applyBorder="0" applyAlignment="0" applyProtection="0"/>
    <xf numFmtId="0" fontId="27" fillId="33" borderId="0" applyNumberFormat="0" applyFont="0" applyBorder="0" applyAlignment="0" applyProtection="0"/>
    <xf numFmtId="0" fontId="27" fillId="33" borderId="0" applyNumberFormat="0" applyFont="0" applyBorder="0" applyAlignment="0" applyProtection="0"/>
    <xf numFmtId="0" fontId="27" fillId="33" borderId="0" applyNumberFormat="0" applyFont="0" applyBorder="0" applyAlignment="0" applyProtection="0"/>
    <xf numFmtId="0" fontId="27" fillId="34" borderId="0" applyNumberFormat="0" applyFont="0" applyBorder="0" applyAlignment="0" applyProtection="0"/>
    <xf numFmtId="0" fontId="27" fillId="34" borderId="0" applyNumberFormat="0" applyFont="0" applyBorder="0" applyAlignment="0" applyProtection="0"/>
    <xf numFmtId="0" fontId="27" fillId="34" borderId="0" applyNumberFormat="0" applyFont="0" applyBorder="0" applyAlignment="0" applyProtection="0"/>
    <xf numFmtId="0" fontId="27" fillId="34" borderId="0" applyNumberFormat="0" applyFont="0" applyBorder="0" applyAlignment="0" applyProtection="0"/>
    <xf numFmtId="0" fontId="28" fillId="35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36" borderId="0" applyNumberFormat="0" applyBorder="0" applyAlignment="0" applyProtection="0"/>
    <xf numFmtId="0" fontId="11" fillId="37" borderId="0" applyNumberFormat="0" applyBorder="0" applyAlignment="0" applyProtection="0"/>
    <xf numFmtId="0" fontId="27" fillId="38" borderId="0" applyNumberFormat="0" applyFont="0" applyBorder="0" applyAlignment="0" applyProtection="0"/>
    <xf numFmtId="0" fontId="27" fillId="38" borderId="0" applyNumberFormat="0" applyFont="0" applyBorder="0" applyAlignment="0" applyProtection="0"/>
    <xf numFmtId="0" fontId="27" fillId="38" borderId="0" applyNumberFormat="0" applyFont="0" applyBorder="0" applyAlignment="0" applyProtection="0"/>
    <xf numFmtId="0" fontId="27" fillId="38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11" fillId="20" borderId="0" applyNumberFormat="0" applyBorder="0" applyAlignment="0" applyProtection="0"/>
    <xf numFmtId="0" fontId="27" fillId="33" borderId="0" applyNumberFormat="0" applyFont="0" applyBorder="0" applyAlignment="0" applyProtection="0"/>
    <xf numFmtId="0" fontId="27" fillId="33" borderId="0" applyNumberFormat="0" applyFont="0" applyBorder="0" applyAlignment="0" applyProtection="0"/>
    <xf numFmtId="0" fontId="27" fillId="33" borderId="0" applyNumberFormat="0" applyFont="0" applyBorder="0" applyAlignment="0" applyProtection="0"/>
    <xf numFmtId="0" fontId="27" fillId="33" borderId="0" applyNumberFormat="0" applyFont="0" applyBorder="0" applyAlignment="0" applyProtection="0"/>
    <xf numFmtId="0" fontId="27" fillId="42" borderId="0" applyNumberFormat="0" applyFont="0" applyBorder="0" applyAlignment="0" applyProtection="0"/>
    <xf numFmtId="0" fontId="27" fillId="42" borderId="0" applyNumberFormat="0" applyFont="0" applyBorder="0" applyAlignment="0" applyProtection="0"/>
    <xf numFmtId="0" fontId="27" fillId="42" borderId="0" applyNumberFormat="0" applyFont="0" applyBorder="0" applyAlignment="0" applyProtection="0"/>
    <xf numFmtId="0" fontId="27" fillId="42" borderId="0" applyNumberFormat="0" applyFont="0" applyBorder="0" applyAlignment="0" applyProtection="0"/>
    <xf numFmtId="0" fontId="28" fillId="34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11" fillId="21" borderId="0" applyNumberFormat="0" applyBorder="0" applyAlignment="0" applyProtection="0"/>
    <xf numFmtId="0" fontId="27" fillId="45" borderId="0" applyNumberFormat="0" applyFont="0" applyBorder="0" applyAlignment="0" applyProtection="0"/>
    <xf numFmtId="0" fontId="27" fillId="45" borderId="0" applyNumberFormat="0" applyFont="0" applyBorder="0" applyAlignment="0" applyProtection="0"/>
    <xf numFmtId="0" fontId="27" fillId="45" borderId="0" applyNumberFormat="0" applyFont="0" applyBorder="0" applyAlignment="0" applyProtection="0"/>
    <xf numFmtId="0" fontId="27" fillId="45" borderId="0" applyNumberFormat="0" applyFont="0" applyBorder="0" applyAlignment="0" applyProtection="0"/>
    <xf numFmtId="0" fontId="27" fillId="46" borderId="0" applyNumberFormat="0" applyFont="0" applyBorder="0" applyAlignment="0" applyProtection="0"/>
    <xf numFmtId="0" fontId="27" fillId="46" borderId="0" applyNumberFormat="0" applyFont="0" applyBorder="0" applyAlignment="0" applyProtection="0"/>
    <xf numFmtId="0" fontId="27" fillId="46" borderId="0" applyNumberFormat="0" applyFont="0" applyBorder="0" applyAlignment="0" applyProtection="0"/>
    <xf numFmtId="0" fontId="27" fillId="46" borderId="0" applyNumberFormat="0" applyFon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47" borderId="0" applyNumberFormat="0" applyBorder="0" applyAlignment="0" applyProtection="0"/>
    <xf numFmtId="0" fontId="11" fillId="48" borderId="0" applyNumberFormat="0" applyBorder="0" applyAlignment="0" applyProtection="0"/>
    <xf numFmtId="0" fontId="27" fillId="49" borderId="0" applyNumberFormat="0" applyFont="0" applyBorder="0" applyAlignment="0" applyProtection="0"/>
    <xf numFmtId="0" fontId="27" fillId="49" borderId="0" applyNumberFormat="0" applyFont="0" applyBorder="0" applyAlignment="0" applyProtection="0"/>
    <xf numFmtId="0" fontId="27" fillId="49" borderId="0" applyNumberFormat="0" applyFont="0" applyBorder="0" applyAlignment="0" applyProtection="0"/>
    <xf numFmtId="0" fontId="27" fillId="49" borderId="0" applyNumberFormat="0" applyFont="0" applyBorder="0" applyAlignment="0" applyProtection="0"/>
    <xf numFmtId="0" fontId="27" fillId="28" borderId="0" applyNumberFormat="0" applyFont="0" applyBorder="0" applyAlignment="0" applyProtection="0"/>
    <xf numFmtId="0" fontId="27" fillId="28" borderId="0" applyNumberFormat="0" applyFont="0" applyBorder="0" applyAlignment="0" applyProtection="0"/>
    <xf numFmtId="0" fontId="27" fillId="28" borderId="0" applyNumberFormat="0" applyFont="0" applyBorder="0" applyAlignment="0" applyProtection="0"/>
    <xf numFmtId="0" fontId="27" fillId="28" borderId="0" applyNumberFormat="0" applyFon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10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29" fillId="35" borderId="0" applyNumberFormat="0" applyBorder="0" applyAlignment="0" applyProtection="0"/>
    <xf numFmtId="0" fontId="108" fillId="52" borderId="0" applyNumberFormat="0" applyBorder="0" applyAlignment="0" applyProtection="0"/>
    <xf numFmtId="0" fontId="13" fillId="53" borderId="4" applyNumberFormat="0" applyAlignment="0" applyProtection="0"/>
    <xf numFmtId="0" fontId="32" fillId="54" borderId="5" applyNumberFormat="0" applyAlignment="0" applyProtection="0"/>
    <xf numFmtId="0" fontId="32" fillId="54" borderId="5" applyNumberFormat="0" applyAlignment="0" applyProtection="0"/>
    <xf numFmtId="0" fontId="32" fillId="54" borderId="5" applyNumberFormat="0" applyAlignment="0" applyProtection="0"/>
    <xf numFmtId="0" fontId="32" fillId="54" borderId="5" applyNumberFormat="0" applyAlignment="0" applyProtection="0"/>
    <xf numFmtId="0" fontId="32" fillId="54" borderId="5" applyNumberFormat="0" applyAlignment="0" applyProtection="0"/>
    <xf numFmtId="0" fontId="32" fillId="54" borderId="5" applyNumberFormat="0" applyAlignment="0" applyProtection="0"/>
    <xf numFmtId="0" fontId="32" fillId="54" borderId="5" applyNumberFormat="0" applyAlignment="0" applyProtection="0"/>
    <xf numFmtId="0" fontId="32" fillId="54" borderId="5" applyNumberFormat="0" applyAlignment="0" applyProtection="0"/>
    <xf numFmtId="0" fontId="31" fillId="28" borderId="4" applyNumberFormat="0" applyAlignment="0" applyProtection="0"/>
    <xf numFmtId="0" fontId="14" fillId="55" borderId="6" applyNumberFormat="0" applyAlignment="0" applyProtection="0"/>
    <xf numFmtId="0" fontId="33" fillId="43" borderId="6" applyNumberFormat="0" applyAlignment="0" applyProtection="0"/>
    <xf numFmtId="0" fontId="33" fillId="43" borderId="6" applyNumberFormat="0" applyAlignment="0" applyProtection="0"/>
    <xf numFmtId="0" fontId="33" fillId="43" borderId="6" applyNumberFormat="0" applyAlignment="0" applyProtection="0"/>
    <xf numFmtId="0" fontId="33" fillId="43" borderId="6" applyNumberFormat="0" applyAlignment="0" applyProtection="0"/>
    <xf numFmtId="0" fontId="33" fillId="43" borderId="6" applyNumberFormat="0" applyAlignment="0" applyProtection="0"/>
    <xf numFmtId="0" fontId="33" fillId="43" borderId="6" applyNumberFormat="0" applyAlignment="0" applyProtection="0"/>
    <xf numFmtId="0" fontId="33" fillId="43" borderId="6" applyNumberFormat="0" applyAlignment="0" applyProtection="0"/>
    <xf numFmtId="0" fontId="33" fillId="43" borderId="6" applyNumberFormat="0" applyAlignment="0" applyProtection="0"/>
    <xf numFmtId="0" fontId="33" fillId="42" borderId="6" applyNumberFormat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9" fillId="56" borderId="0" applyNumberFormat="0" applyBorder="0" applyAlignment="0" applyProtection="0"/>
    <xf numFmtId="0" fontId="16" fillId="4" borderId="0" applyNumberForma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35" fillId="57" borderId="0" applyNumberFormat="0" applyBorder="0" applyAlignment="0" applyProtection="0"/>
    <xf numFmtId="0" fontId="17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6" fillId="0" borderId="7" applyNumberFormat="0" applyFill="0" applyAlignment="0" applyProtection="0"/>
    <xf numFmtId="0" fontId="18" fillId="0" borderId="9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8" fillId="0" borderId="9" applyNumberFormat="0" applyFill="0" applyAlignment="0" applyProtection="0"/>
    <xf numFmtId="0" fontId="19" fillId="0" borderId="11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0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7" borderId="4" applyNumberFormat="0" applyAlignment="0" applyProtection="0"/>
    <xf numFmtId="0" fontId="45" fillId="28" borderId="5" applyNumberFormat="0" applyAlignment="0" applyProtection="0"/>
    <xf numFmtId="0" fontId="45" fillId="28" borderId="5" applyNumberFormat="0" applyAlignment="0" applyProtection="0"/>
    <xf numFmtId="0" fontId="45" fillId="28" borderId="5" applyNumberFormat="0" applyAlignment="0" applyProtection="0"/>
    <xf numFmtId="0" fontId="45" fillId="28" borderId="5" applyNumberFormat="0" applyAlignment="0" applyProtection="0"/>
    <xf numFmtId="0" fontId="45" fillId="28" borderId="5" applyNumberFormat="0" applyAlignment="0" applyProtection="0"/>
    <xf numFmtId="0" fontId="45" fillId="28" borderId="5" applyNumberFormat="0" applyAlignment="0" applyProtection="0"/>
    <xf numFmtId="0" fontId="45" fillId="28" borderId="5" applyNumberFormat="0" applyAlignment="0" applyProtection="0"/>
    <xf numFmtId="0" fontId="45" fillId="28" borderId="5" applyNumberFormat="0" applyAlignment="0" applyProtection="0"/>
    <xf numFmtId="0" fontId="44" fillId="58" borderId="4" applyNumberFormat="0" applyAlignment="0" applyProtection="0"/>
    <xf numFmtId="0" fontId="110" fillId="0" borderId="0">
      <alignment/>
      <protection/>
    </xf>
    <xf numFmtId="0" fontId="111" fillId="0" borderId="0" applyNumberFormat="0" applyFill="0" applyBorder="0" applyAlignment="0" applyProtection="0"/>
    <xf numFmtId="0" fontId="112" fillId="59" borderId="13" applyNumberFormat="0" applyAlignment="0" applyProtection="0"/>
    <xf numFmtId="0" fontId="113" fillId="60" borderId="14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1" fillId="0" borderId="15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46" fillId="0" borderId="15" applyNumberFormat="0" applyFill="0" applyAlignment="0" applyProtection="0"/>
    <xf numFmtId="0" fontId="22" fillId="61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47" fillId="62" borderId="0" applyNumberFormat="0" applyBorder="0" applyAlignment="0" applyProtection="0"/>
    <xf numFmtId="0" fontId="114" fillId="63" borderId="0" applyNumberFormat="0" applyBorder="0" applyAlignment="0" applyProtection="0"/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0" fillId="0" borderId="0">
      <alignment/>
      <protection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48" fillId="38" borderId="0" applyNumberFormat="0" applyBorder="0" applyProtection="0">
      <alignment/>
    </xf>
    <xf numFmtId="0" fontId="48" fillId="38" borderId="0" applyNumberFormat="0" applyBorder="0" applyProtection="0">
      <alignment/>
    </xf>
    <xf numFmtId="0" fontId="48" fillId="38" borderId="0" applyNumberFormat="0" applyBorder="0" applyProtection="0">
      <alignment/>
    </xf>
    <xf numFmtId="0" fontId="48" fillId="38" borderId="0" applyNumberFormat="0" applyBorder="0" applyProtection="0">
      <alignment/>
    </xf>
    <xf numFmtId="0" fontId="48" fillId="38" borderId="0" applyNumberFormat="0" applyBorder="0" applyProtection="0">
      <alignment/>
    </xf>
    <xf numFmtId="0" fontId="48" fillId="38" borderId="0" applyNumberFormat="0" applyBorder="0" applyProtection="0">
      <alignment/>
    </xf>
    <xf numFmtId="0" fontId="48" fillId="38" borderId="0" applyNumberFormat="0" applyBorder="0" applyProtection="0">
      <alignment/>
    </xf>
    <xf numFmtId="0" fontId="48" fillId="38" borderId="0" applyNumberFormat="0" applyBorder="0" applyProtection="0">
      <alignment/>
    </xf>
    <xf numFmtId="0" fontId="48" fillId="38" borderId="0" applyNumberFormat="0" applyBorder="0" applyProtection="0">
      <alignment/>
    </xf>
    <xf numFmtId="0" fontId="48" fillId="38" borderId="0" applyNumberFormat="0" applyBorder="0" applyProtection="0">
      <alignment/>
    </xf>
    <xf numFmtId="0" fontId="48" fillId="38" borderId="0" applyNumberFormat="0" applyBorder="0" applyProtection="0">
      <alignment/>
    </xf>
    <xf numFmtId="0" fontId="48" fillId="38" borderId="0" applyNumberFormat="0" applyBorder="0" applyProtection="0">
      <alignment/>
    </xf>
    <xf numFmtId="0" fontId="48" fillId="38" borderId="0" applyNumberFormat="0" applyBorder="0" applyProtection="0">
      <alignment/>
    </xf>
    <xf numFmtId="0" fontId="48" fillId="38" borderId="0" applyNumberFormat="0" applyBorder="0" applyProtection="0">
      <alignment/>
    </xf>
    <xf numFmtId="0" fontId="48" fillId="38" borderId="0" applyNumberFormat="0" applyBorder="0" applyProtection="0">
      <alignment/>
    </xf>
    <xf numFmtId="0" fontId="48" fillId="38" borderId="0" applyNumberFormat="0" applyBorder="0" applyProtection="0">
      <alignment/>
    </xf>
    <xf numFmtId="0" fontId="48" fillId="38" borderId="0" applyNumberFormat="0" applyBorder="0" applyProtection="0">
      <alignment/>
    </xf>
    <xf numFmtId="0" fontId="48" fillId="38" borderId="0" applyNumberFormat="0" applyBorder="0" applyProtection="0">
      <alignment/>
    </xf>
    <xf numFmtId="0" fontId="48" fillId="38" borderId="0" applyNumberFormat="0" applyBorder="0" applyProtection="0">
      <alignment/>
    </xf>
    <xf numFmtId="0" fontId="48" fillId="38" borderId="0" applyNumberFormat="0" applyBorder="0" applyProtection="0">
      <alignment/>
    </xf>
    <xf numFmtId="0" fontId="48" fillId="38" borderId="0" applyNumberFormat="0" applyBorder="0" applyProtection="0">
      <alignment/>
    </xf>
    <xf numFmtId="0" fontId="49" fillId="0" borderId="0" applyNumberFormat="0" applyBorder="0" applyProtection="0">
      <alignment/>
    </xf>
    <xf numFmtId="0" fontId="49" fillId="0" borderId="0" applyNumberFormat="0" applyBorder="0" applyProtection="0">
      <alignment/>
    </xf>
    <xf numFmtId="0" fontId="49" fillId="0" borderId="0" applyNumberFormat="0" applyBorder="0" applyProtection="0">
      <alignment/>
    </xf>
    <xf numFmtId="0" fontId="49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0" fillId="0" borderId="0">
      <alignment/>
      <protection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>
      <alignment/>
      <protection/>
    </xf>
    <xf numFmtId="0" fontId="27" fillId="0" borderId="0" applyNumberFormat="0" applyFon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0" fillId="0" borderId="0">
      <alignment/>
      <protection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Font="0" applyFill="0" applyBorder="0" applyAlignment="0" applyProtection="0"/>
    <xf numFmtId="0" fontId="0" fillId="0" borderId="0">
      <alignment/>
      <protection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0" fillId="0" borderId="0">
      <alignment/>
      <protection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Font="0" applyFill="0" applyBorder="0" applyAlignment="0" applyProtection="0"/>
    <xf numFmtId="0" fontId="10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48" fillId="38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Font="0" applyFill="0" applyBorder="0" applyAlignment="0" applyProtection="0"/>
    <xf numFmtId="0" fontId="0" fillId="0" borderId="0">
      <alignment/>
      <protection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>
      <alignment/>
      <protection/>
    </xf>
    <xf numFmtId="0" fontId="48" fillId="38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Fon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0" fillId="0" borderId="0">
      <alignment/>
      <protection/>
    </xf>
    <xf numFmtId="0" fontId="10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Fill="0" applyBorder="0" applyAlignment="0" applyProtection="0"/>
    <xf numFmtId="0" fontId="27" fillId="0" borderId="0">
      <alignment/>
      <protection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Fon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0" fillId="0" borderId="0">
      <alignment/>
      <protection/>
    </xf>
    <xf numFmtId="0" fontId="27" fillId="0" borderId="0" applyNumberFormat="0" applyFon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48" fillId="38" borderId="0" applyNumberFormat="0" applyBorder="0" applyProtection="0">
      <alignment/>
    </xf>
    <xf numFmtId="0" fontId="48" fillId="38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48" fillId="38" borderId="0" applyNumberFormat="0" applyBorder="0" applyProtection="0">
      <alignment/>
    </xf>
    <xf numFmtId="0" fontId="0" fillId="0" borderId="0">
      <alignment/>
      <protection/>
    </xf>
    <xf numFmtId="0" fontId="48" fillId="38" borderId="0" applyNumberFormat="0" applyBorder="0" applyProtection="0">
      <alignment/>
    </xf>
    <xf numFmtId="0" fontId="48" fillId="38" borderId="0" applyNumberFormat="0" applyBorder="0" applyProtection="0">
      <alignment/>
    </xf>
    <xf numFmtId="0" fontId="5" fillId="64" borderId="0">
      <alignment/>
      <protection/>
    </xf>
    <xf numFmtId="0" fontId="48" fillId="38" borderId="0" applyNumberFormat="0" applyBorder="0" applyProtection="0">
      <alignment/>
    </xf>
    <xf numFmtId="0" fontId="48" fillId="38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>
      <alignment/>
      <protection/>
    </xf>
    <xf numFmtId="0" fontId="27" fillId="0" borderId="0" applyNumberFormat="0" applyBorder="0" applyProtection="0">
      <alignment/>
    </xf>
    <xf numFmtId="0" fontId="48" fillId="38" borderId="0" applyNumberFormat="0" applyBorder="0" applyProtection="0">
      <alignment/>
    </xf>
    <xf numFmtId="0" fontId="48" fillId="38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>
      <alignment/>
      <protection/>
    </xf>
    <xf numFmtId="0" fontId="27" fillId="0" borderId="0" applyNumberFormat="0" applyFont="0" applyBorder="0" applyProtection="0">
      <alignment/>
    </xf>
    <xf numFmtId="0" fontId="10" fillId="0" borderId="0" applyNumberFormat="0" applyBorder="0" applyProtection="0">
      <alignment/>
    </xf>
    <xf numFmtId="0" fontId="48" fillId="38" borderId="0" applyNumberFormat="0" applyBorder="0" applyProtection="0">
      <alignment/>
    </xf>
    <xf numFmtId="0" fontId="48" fillId="38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>
      <alignment/>
      <protection/>
    </xf>
    <xf numFmtId="0" fontId="10" fillId="0" borderId="0" applyNumberFormat="0" applyBorder="0" applyProtection="0">
      <alignment/>
    </xf>
    <xf numFmtId="0" fontId="48" fillId="38" borderId="0" applyNumberFormat="0" applyBorder="0" applyProtection="0">
      <alignment/>
    </xf>
    <xf numFmtId="0" fontId="48" fillId="38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48" fillId="38" borderId="0" applyNumberFormat="0" applyBorder="0" applyProtection="0">
      <alignment/>
    </xf>
    <xf numFmtId="0" fontId="48" fillId="38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>
      <alignment/>
      <protection/>
    </xf>
    <xf numFmtId="0" fontId="48" fillId="38" borderId="0" applyNumberFormat="0" applyBorder="0" applyProtection="0">
      <alignment/>
    </xf>
    <xf numFmtId="0" fontId="48" fillId="38" borderId="0" applyNumberFormat="0" applyBorder="0" applyProtection="0">
      <alignment/>
    </xf>
    <xf numFmtId="0" fontId="48" fillId="38" borderId="0" applyNumberFormat="0" applyBorder="0" applyProtection="0">
      <alignment/>
    </xf>
    <xf numFmtId="0" fontId="48" fillId="38" borderId="0" applyNumberFormat="0" applyBorder="0" applyProtection="0">
      <alignment/>
    </xf>
    <xf numFmtId="0" fontId="48" fillId="38" borderId="0" applyNumberFormat="0" applyBorder="0" applyProtection="0">
      <alignment/>
    </xf>
    <xf numFmtId="0" fontId="48" fillId="38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65" borderId="17" applyNumberFormat="0" applyFont="0" applyAlignment="0" applyProtection="0"/>
    <xf numFmtId="0" fontId="27" fillId="49" borderId="17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5" applyNumberFormat="0" applyFont="0" applyAlignment="0" applyProtection="0"/>
    <xf numFmtId="0" fontId="27" fillId="49" borderId="17" applyNumberFormat="0" applyFont="0" applyAlignment="0" applyProtection="0"/>
    <xf numFmtId="0" fontId="23" fillId="53" borderId="18" applyNumberFormat="0" applyAlignment="0" applyProtection="0"/>
    <xf numFmtId="0" fontId="50" fillId="54" borderId="18" applyNumberFormat="0" applyAlignment="0" applyProtection="0"/>
    <xf numFmtId="0" fontId="50" fillId="54" borderId="18" applyNumberFormat="0" applyAlignment="0" applyProtection="0"/>
    <xf numFmtId="0" fontId="50" fillId="54" borderId="18" applyNumberFormat="0" applyAlignment="0" applyProtection="0"/>
    <xf numFmtId="0" fontId="50" fillId="54" borderId="18" applyNumberFormat="0" applyAlignment="0" applyProtection="0"/>
    <xf numFmtId="0" fontId="50" fillId="54" borderId="18" applyNumberFormat="0" applyAlignment="0" applyProtection="0"/>
    <xf numFmtId="0" fontId="50" fillId="54" borderId="18" applyNumberFormat="0" applyAlignment="0" applyProtection="0"/>
    <xf numFmtId="0" fontId="50" fillId="54" borderId="18" applyNumberFormat="0" applyAlignment="0" applyProtection="0"/>
    <xf numFmtId="0" fontId="50" fillId="54" borderId="18" applyNumberFormat="0" applyAlignment="0" applyProtection="0"/>
    <xf numFmtId="0" fontId="50" fillId="28" borderId="18" applyNumberFormat="0" applyAlignment="0" applyProtection="0"/>
    <xf numFmtId="0" fontId="10" fillId="0" borderId="0" applyNumberFormat="0" applyBorder="0" applyProtection="0">
      <alignment/>
    </xf>
    <xf numFmtId="0" fontId="106" fillId="66" borderId="0" applyNumberFormat="0" applyBorder="0" applyAlignment="0" applyProtection="0"/>
    <xf numFmtId="0" fontId="106" fillId="67" borderId="0" applyNumberFormat="0" applyBorder="0" applyAlignment="0" applyProtection="0"/>
    <xf numFmtId="0" fontId="106" fillId="68" borderId="0" applyNumberFormat="0" applyBorder="0" applyAlignment="0" applyProtection="0"/>
    <xf numFmtId="0" fontId="106" fillId="69" borderId="0" applyNumberFormat="0" applyBorder="0" applyAlignment="0" applyProtection="0"/>
    <xf numFmtId="0" fontId="106" fillId="70" borderId="0" applyNumberFormat="0" applyBorder="0" applyAlignment="0" applyProtection="0"/>
    <xf numFmtId="0" fontId="106" fillId="71" borderId="0" applyNumberFormat="0" applyBorder="0" applyAlignment="0" applyProtection="0"/>
    <xf numFmtId="0" fontId="0" fillId="72" borderId="19" applyNumberFormat="0" applyFont="0" applyAlignment="0" applyProtection="0"/>
    <xf numFmtId="0" fontId="1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48" fillId="62" borderId="5" applyProtection="0">
      <alignment vertical="center"/>
    </xf>
    <xf numFmtId="4" fontId="48" fillId="62" borderId="5" applyProtection="0">
      <alignment vertical="center"/>
    </xf>
    <xf numFmtId="4" fontId="51" fillId="62" borderId="5" applyProtection="0">
      <alignment vertical="center"/>
    </xf>
    <xf numFmtId="4" fontId="48" fillId="62" borderId="5" applyProtection="0">
      <alignment horizontal="left" vertical="center"/>
    </xf>
    <xf numFmtId="4" fontId="48" fillId="62" borderId="5" applyProtection="0">
      <alignment horizontal="left" vertical="center"/>
    </xf>
    <xf numFmtId="0" fontId="52" fillId="62" borderId="20" applyNumberFormat="0" applyProtection="0">
      <alignment horizontal="left" vertical="top"/>
    </xf>
    <xf numFmtId="4" fontId="48" fillId="47" borderId="5" applyProtection="0">
      <alignment horizontal="left" vertical="center"/>
    </xf>
    <xf numFmtId="4" fontId="48" fillId="47" borderId="5" applyProtection="0">
      <alignment horizontal="left" vertical="center"/>
    </xf>
    <xf numFmtId="4" fontId="48" fillId="35" borderId="5" applyProtection="0">
      <alignment horizontal="right" vertical="center"/>
    </xf>
    <xf numFmtId="4" fontId="48" fillId="35" borderId="5" applyProtection="0">
      <alignment horizontal="right" vertical="center"/>
    </xf>
    <xf numFmtId="4" fontId="48" fillId="73" borderId="5" applyProtection="0">
      <alignment horizontal="right" vertical="center"/>
    </xf>
    <xf numFmtId="4" fontId="48" fillId="73" borderId="5" applyProtection="0">
      <alignment horizontal="right" vertical="center"/>
    </xf>
    <xf numFmtId="4" fontId="48" fillId="36" borderId="21" applyProtection="0">
      <alignment horizontal="right" vertical="center"/>
    </xf>
    <xf numFmtId="4" fontId="48" fillId="36" borderId="21" applyProtection="0">
      <alignment horizontal="right" vertical="center"/>
    </xf>
    <xf numFmtId="4" fontId="48" fillId="50" borderId="5" applyProtection="0">
      <alignment horizontal="right" vertical="center"/>
    </xf>
    <xf numFmtId="4" fontId="48" fillId="50" borderId="5" applyProtection="0">
      <alignment horizontal="right" vertical="center"/>
    </xf>
    <xf numFmtId="4" fontId="48" fillId="74" borderId="5" applyProtection="0">
      <alignment horizontal="right" vertical="center"/>
    </xf>
    <xf numFmtId="4" fontId="48" fillId="74" borderId="5" applyProtection="0">
      <alignment horizontal="right" vertical="center"/>
    </xf>
    <xf numFmtId="4" fontId="48" fillId="51" borderId="5" applyProtection="0">
      <alignment horizontal="right" vertical="center"/>
    </xf>
    <xf numFmtId="4" fontId="48" fillId="51" borderId="5" applyProtection="0">
      <alignment horizontal="right" vertical="center"/>
    </xf>
    <xf numFmtId="4" fontId="48" fillId="41" borderId="5" applyProtection="0">
      <alignment horizontal="right" vertical="center"/>
    </xf>
    <xf numFmtId="4" fontId="48" fillId="41" borderId="5" applyProtection="0">
      <alignment horizontal="right" vertical="center"/>
    </xf>
    <xf numFmtId="4" fontId="48" fillId="40" borderId="5" applyProtection="0">
      <alignment horizontal="right" vertical="center"/>
    </xf>
    <xf numFmtId="4" fontId="48" fillId="40" borderId="5" applyProtection="0">
      <alignment horizontal="right" vertical="center"/>
    </xf>
    <xf numFmtId="4" fontId="48" fillId="39" borderId="5" applyProtection="0">
      <alignment horizontal="right" vertical="center"/>
    </xf>
    <xf numFmtId="4" fontId="48" fillId="39" borderId="5" applyProtection="0">
      <alignment horizontal="right" vertical="center"/>
    </xf>
    <xf numFmtId="4" fontId="48" fillId="0" borderId="21" applyFill="0" applyProtection="0">
      <alignment horizontal="left" vertical="center"/>
    </xf>
    <xf numFmtId="4" fontId="48" fillId="0" borderId="21" applyFill="0" applyProtection="0">
      <alignment horizontal="left" vertical="center"/>
    </xf>
    <xf numFmtId="4" fontId="10" fillId="46" borderId="21" applyProtection="0">
      <alignment horizontal="left" vertical="center"/>
    </xf>
    <xf numFmtId="4" fontId="10" fillId="46" borderId="21" applyProtection="0">
      <alignment horizontal="left" vertical="center"/>
    </xf>
    <xf numFmtId="4" fontId="10" fillId="46" borderId="21" applyProtection="0">
      <alignment horizontal="left" vertical="center" indent="1"/>
    </xf>
    <xf numFmtId="4" fontId="10" fillId="46" borderId="21" applyProtection="0">
      <alignment horizontal="left" vertical="center" indent="1"/>
    </xf>
    <xf numFmtId="4" fontId="10" fillId="46" borderId="21" applyProtection="0">
      <alignment horizontal="left" vertical="center" indent="1"/>
    </xf>
    <xf numFmtId="4" fontId="10" fillId="46" borderId="21" applyProtection="0">
      <alignment horizontal="left" vertical="center" indent="1"/>
    </xf>
    <xf numFmtId="4" fontId="10" fillId="46" borderId="21" applyProtection="0">
      <alignment horizontal="left" vertical="center"/>
    </xf>
    <xf numFmtId="4" fontId="10" fillId="46" borderId="21" applyProtection="0">
      <alignment horizontal="left" vertical="center"/>
    </xf>
    <xf numFmtId="4" fontId="10" fillId="46" borderId="21" applyProtection="0">
      <alignment horizontal="left" vertical="center" indent="1"/>
    </xf>
    <xf numFmtId="4" fontId="10" fillId="46" borderId="21" applyProtection="0">
      <alignment horizontal="left" vertical="center" indent="1"/>
    </xf>
    <xf numFmtId="4" fontId="10" fillId="46" borderId="21" applyProtection="0">
      <alignment horizontal="left" vertical="center" indent="1"/>
    </xf>
    <xf numFmtId="4" fontId="10" fillId="46" borderId="21" applyProtection="0">
      <alignment horizontal="left" vertical="center" indent="1"/>
    </xf>
    <xf numFmtId="4" fontId="48" fillId="34" borderId="5" applyProtection="0">
      <alignment horizontal="right" vertical="center"/>
    </xf>
    <xf numFmtId="4" fontId="48" fillId="34" borderId="5" applyProtection="0">
      <alignment horizontal="right" vertical="center"/>
    </xf>
    <xf numFmtId="4" fontId="48" fillId="45" borderId="21" applyProtection="0">
      <alignment horizontal="left" vertical="center"/>
    </xf>
    <xf numFmtId="4" fontId="48" fillId="45" borderId="21" applyProtection="0">
      <alignment horizontal="left" vertical="center"/>
    </xf>
    <xf numFmtId="4" fontId="48" fillId="34" borderId="21" applyProtection="0">
      <alignment horizontal="left" vertical="center"/>
    </xf>
    <xf numFmtId="4" fontId="48" fillId="34" borderId="21" applyProtection="0">
      <alignment horizontal="left" vertical="center"/>
    </xf>
    <xf numFmtId="0" fontId="48" fillId="28" borderId="5" applyNumberFormat="0" applyProtection="0">
      <alignment horizontal="left" vertical="center"/>
    </xf>
    <xf numFmtId="0" fontId="48" fillId="28" borderId="5" applyNumberFormat="0" applyProtection="0">
      <alignment horizontal="left" vertical="center"/>
    </xf>
    <xf numFmtId="0" fontId="48" fillId="46" borderId="20" applyNumberFormat="0" applyProtection="0">
      <alignment horizontal="left" vertical="top"/>
    </xf>
    <xf numFmtId="0" fontId="48" fillId="46" borderId="20" applyNumberFormat="0" applyProtection="0">
      <alignment horizontal="left" vertical="top"/>
    </xf>
    <xf numFmtId="0" fontId="48" fillId="46" borderId="20" applyNumberFormat="0" applyProtection="0">
      <alignment horizontal="left" vertical="top"/>
    </xf>
    <xf numFmtId="0" fontId="48" fillId="75" borderId="5" applyNumberFormat="0" applyProtection="0">
      <alignment horizontal="left" vertical="center"/>
    </xf>
    <xf numFmtId="0" fontId="48" fillId="75" borderId="5" applyNumberFormat="0" applyProtection="0">
      <alignment horizontal="left" vertical="center"/>
    </xf>
    <xf numFmtId="0" fontId="48" fillId="34" borderId="20" applyNumberFormat="0" applyProtection="0">
      <alignment horizontal="left" vertical="top"/>
    </xf>
    <xf numFmtId="0" fontId="48" fillId="34" borderId="20" applyNumberFormat="0" applyProtection="0">
      <alignment horizontal="left" vertical="top"/>
    </xf>
    <xf numFmtId="0" fontId="48" fillId="34" borderId="20" applyNumberFormat="0" applyProtection="0">
      <alignment horizontal="left" vertical="top"/>
    </xf>
    <xf numFmtId="0" fontId="48" fillId="76" borderId="5" applyNumberFormat="0" applyProtection="0">
      <alignment horizontal="left" vertical="center"/>
    </xf>
    <xf numFmtId="0" fontId="48" fillId="76" borderId="5" applyNumberFormat="0" applyProtection="0">
      <alignment horizontal="left" vertical="center"/>
    </xf>
    <xf numFmtId="0" fontId="48" fillId="76" borderId="20" applyNumberFormat="0" applyProtection="0">
      <alignment horizontal="left" vertical="top"/>
    </xf>
    <xf numFmtId="0" fontId="48" fillId="76" borderId="20" applyNumberFormat="0" applyProtection="0">
      <alignment horizontal="left" vertical="top"/>
    </xf>
    <xf numFmtId="0" fontId="48" fillId="76" borderId="20" applyNumberFormat="0" applyProtection="0">
      <alignment horizontal="left" vertical="top"/>
    </xf>
    <xf numFmtId="0" fontId="48" fillId="45" borderId="5" applyNumberFormat="0" applyProtection="0">
      <alignment horizontal="left" vertical="center"/>
    </xf>
    <xf numFmtId="0" fontId="48" fillId="45" borderId="5" applyNumberFormat="0" applyProtection="0">
      <alignment horizontal="left" vertical="center"/>
    </xf>
    <xf numFmtId="0" fontId="48" fillId="45" borderId="20" applyNumberFormat="0" applyProtection="0">
      <alignment horizontal="left" vertical="top"/>
    </xf>
    <xf numFmtId="0" fontId="48" fillId="45" borderId="20" applyNumberFormat="0" applyProtection="0">
      <alignment horizontal="left" vertical="top"/>
    </xf>
    <xf numFmtId="0" fontId="48" fillId="45" borderId="20" applyNumberFormat="0" applyProtection="0">
      <alignment horizontal="left" vertical="top"/>
    </xf>
    <xf numFmtId="0" fontId="48" fillId="77" borderId="22" applyNumberFormat="0">
      <alignment/>
      <protection locked="0"/>
    </xf>
    <xf numFmtId="0" fontId="48" fillId="77" borderId="22" applyNumberFormat="0">
      <alignment/>
      <protection locked="0"/>
    </xf>
    <xf numFmtId="0" fontId="48" fillId="77" borderId="22" applyNumberFormat="0">
      <alignment/>
      <protection locked="0"/>
    </xf>
    <xf numFmtId="0" fontId="52" fillId="46" borderId="0" applyNumberFormat="0" applyBorder="0" applyProtection="0">
      <alignment/>
    </xf>
    <xf numFmtId="4" fontId="48" fillId="49" borderId="20" applyProtection="0">
      <alignment vertical="center"/>
    </xf>
    <xf numFmtId="4" fontId="51" fillId="49" borderId="21" applyProtection="0">
      <alignment vertical="center"/>
    </xf>
    <xf numFmtId="4" fontId="48" fillId="28" borderId="20" applyProtection="0">
      <alignment horizontal="left" vertical="center"/>
    </xf>
    <xf numFmtId="0" fontId="48" fillId="49" borderId="20" applyNumberFormat="0" applyProtection="0">
      <alignment horizontal="left" vertical="top"/>
    </xf>
    <xf numFmtId="4" fontId="48" fillId="0" borderId="5" applyProtection="0">
      <alignment horizontal="right" vertical="center"/>
    </xf>
    <xf numFmtId="4" fontId="48" fillId="0" borderId="5" applyProtection="0">
      <alignment horizontal="right" vertical="center"/>
    </xf>
    <xf numFmtId="4" fontId="51" fillId="77" borderId="5" applyProtection="0">
      <alignment horizontal="right" vertical="center"/>
    </xf>
    <xf numFmtId="4" fontId="48" fillId="47" borderId="5" applyProtection="0">
      <alignment horizontal="left" vertical="center"/>
    </xf>
    <xf numFmtId="4" fontId="48" fillId="47" borderId="5" applyProtection="0">
      <alignment horizontal="left" vertical="center"/>
    </xf>
    <xf numFmtId="0" fontId="48" fillId="34" borderId="20" applyNumberFormat="0" applyProtection="0">
      <alignment horizontal="left" vertical="top"/>
    </xf>
    <xf numFmtId="4" fontId="53" fillId="54" borderId="21" applyProtection="0">
      <alignment horizontal="left" vertical="center"/>
    </xf>
    <xf numFmtId="0" fontId="48" fillId="78" borderId="21" applyNumberFormat="0" applyProtection="0">
      <alignment/>
    </xf>
    <xf numFmtId="0" fontId="48" fillId="78" borderId="21" applyNumberFormat="0" applyProtection="0">
      <alignment/>
    </xf>
    <xf numFmtId="4" fontId="54" fillId="77" borderId="5" applyProtection="0">
      <alignment horizontal="right" vertical="center"/>
    </xf>
    <xf numFmtId="0" fontId="55" fillId="0" borderId="0" applyNumberFormat="0" applyFill="0" applyBorder="0" applyAlignment="0" applyProtection="0"/>
    <xf numFmtId="0" fontId="116" fillId="59" borderId="14" applyNumberFormat="0" applyAlignment="0" applyProtection="0"/>
    <xf numFmtId="0" fontId="56" fillId="0" borderId="21" applyNumberFormat="0" applyProtection="0">
      <alignment/>
    </xf>
    <xf numFmtId="0" fontId="56" fillId="0" borderId="21" applyNumberFormat="0" applyProtection="0">
      <alignment/>
    </xf>
    <xf numFmtId="0" fontId="56" fillId="0" borderId="21" applyNumberFormat="0" applyProtection="0">
      <alignment/>
    </xf>
    <xf numFmtId="0" fontId="9" fillId="0" borderId="0">
      <alignment/>
      <protection/>
    </xf>
    <xf numFmtId="0" fontId="117" fillId="0" borderId="23" applyNumberFormat="0" applyFill="0" applyAlignment="0" applyProtection="0"/>
    <xf numFmtId="0" fontId="118" fillId="0" borderId="24" applyNumberFormat="0" applyFill="0" applyAlignment="0" applyProtection="0"/>
    <xf numFmtId="49" fontId="57" fillId="28" borderId="0" applyBorder="0" applyProtection="0">
      <alignment vertical="top" wrapText="1"/>
    </xf>
    <xf numFmtId="0" fontId="119" fillId="79" borderId="25" applyNumberFormat="0" applyAlignment="0" applyProtection="0"/>
    <xf numFmtId="0" fontId="24" fillId="0" borderId="0" applyNumberFormat="0" applyFill="0" applyBorder="0" applyAlignment="0" applyProtection="0"/>
    <xf numFmtId="0" fontId="25" fillId="0" borderId="26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6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8" fillId="38" borderId="0" applyNumberFormat="0" applyBorder="0" applyProtection="0">
      <alignment/>
    </xf>
  </cellStyleXfs>
  <cellXfs count="72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36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28" xfId="0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right" vertical="center" wrapText="1"/>
    </xf>
    <xf numFmtId="49" fontId="1" fillId="0" borderId="30" xfId="0" applyNumberFormat="1" applyFont="1" applyBorder="1" applyAlignment="1">
      <alignment horizontal="right" vertical="center" wrapText="1"/>
    </xf>
    <xf numFmtId="49" fontId="1" fillId="0" borderId="29" xfId="0" applyNumberFormat="1" applyFont="1" applyBorder="1" applyAlignment="1">
      <alignment horizontal="right" vertical="center" wrapText="1"/>
    </xf>
    <xf numFmtId="49" fontId="1" fillId="0" borderId="29" xfId="0" applyNumberFormat="1" applyFont="1" applyBorder="1" applyAlignment="1" quotePrefix="1">
      <alignment horizontal="right" vertical="center" wrapText="1"/>
    </xf>
    <xf numFmtId="0" fontId="0" fillId="80" borderId="0" xfId="991" applyFill="1">
      <alignment/>
      <protection/>
    </xf>
    <xf numFmtId="0" fontId="0" fillId="0" borderId="0" xfId="991">
      <alignment/>
      <protection/>
    </xf>
    <xf numFmtId="0" fontId="1" fillId="80" borderId="0" xfId="991" applyFont="1" applyFill="1" applyAlignment="1">
      <alignment horizontal="right"/>
      <protection/>
    </xf>
    <xf numFmtId="0" fontId="0" fillId="80" borderId="0" xfId="991" applyFill="1" applyAlignment="1">
      <alignment horizontal="right"/>
      <protection/>
    </xf>
    <xf numFmtId="0" fontId="63" fillId="0" borderId="0" xfId="991" applyFont="1">
      <alignment/>
      <protection/>
    </xf>
    <xf numFmtId="0" fontId="65" fillId="0" borderId="0" xfId="991" applyFont="1">
      <alignment/>
      <protection/>
    </xf>
    <xf numFmtId="0" fontId="66" fillId="0" borderId="0" xfId="991" applyFont="1" applyAlignment="1">
      <alignment wrapText="1"/>
      <protection/>
    </xf>
    <xf numFmtId="0" fontId="8" fillId="0" borderId="0" xfId="324" applyAlignment="1" applyProtection="1">
      <alignment/>
      <protection/>
    </xf>
    <xf numFmtId="0" fontId="67" fillId="80" borderId="0" xfId="991" applyFont="1" applyFill="1" applyAlignment="1">
      <alignment horizontal="center"/>
      <protection/>
    </xf>
    <xf numFmtId="0" fontId="0" fillId="80" borderId="0" xfId="991" applyFill="1" applyAlignment="1">
      <alignment horizontal="left"/>
      <protection/>
    </xf>
    <xf numFmtId="0" fontId="3" fillId="80" borderId="0" xfId="991" applyFont="1" applyFill="1">
      <alignment/>
      <protection/>
    </xf>
    <xf numFmtId="0" fontId="62" fillId="0" borderId="29" xfId="991" applyFont="1" applyBorder="1" applyAlignment="1">
      <alignment horizontal="center" vertical="center" wrapText="1"/>
      <protection/>
    </xf>
    <xf numFmtId="0" fontId="68" fillId="0" borderId="29" xfId="991" applyFont="1" applyBorder="1" applyAlignment="1">
      <alignment horizontal="center" vertical="center" wrapText="1"/>
      <protection/>
    </xf>
    <xf numFmtId="0" fontId="1" fillId="0" borderId="29" xfId="991" applyFont="1" applyBorder="1" applyAlignment="1">
      <alignment horizontal="center" wrapText="1"/>
      <protection/>
    </xf>
    <xf numFmtId="0" fontId="1" fillId="0" borderId="29" xfId="991" applyFont="1" applyBorder="1" applyAlignment="1">
      <alignment horizontal="center" vertical="top" wrapText="1"/>
      <protection/>
    </xf>
    <xf numFmtId="0" fontId="69" fillId="0" borderId="29" xfId="991" applyFont="1" applyBorder="1" applyAlignment="1">
      <alignment horizontal="center" wrapText="1"/>
      <protection/>
    </xf>
    <xf numFmtId="0" fontId="1" fillId="0" borderId="29" xfId="991" applyFont="1" applyBorder="1" applyAlignment="1">
      <alignment horizontal="center"/>
      <protection/>
    </xf>
    <xf numFmtId="0" fontId="1" fillId="0" borderId="29" xfId="991" applyFont="1" applyBorder="1" applyAlignment="1">
      <alignment horizontal="center" vertical="top"/>
      <protection/>
    </xf>
    <xf numFmtId="0" fontId="62" fillId="0" borderId="29" xfId="991" applyFont="1" applyBorder="1" applyAlignment="1">
      <alignment vertical="top" wrapText="1"/>
      <protection/>
    </xf>
    <xf numFmtId="0" fontId="1" fillId="0" borderId="29" xfId="991" applyFont="1" applyBorder="1" applyAlignment="1">
      <alignment horizontal="center" vertical="center" wrapText="1"/>
      <protection/>
    </xf>
    <xf numFmtId="0" fontId="1" fillId="0" borderId="29" xfId="991" applyFont="1" applyBorder="1" applyAlignment="1">
      <alignment vertical="center" wrapText="1"/>
      <protection/>
    </xf>
    <xf numFmtId="0" fontId="62" fillId="0" borderId="29" xfId="991" applyFont="1" applyBorder="1" applyAlignment="1">
      <alignment vertical="center" wrapText="1"/>
      <protection/>
    </xf>
    <xf numFmtId="0" fontId="1" fillId="80" borderId="0" xfId="991" applyFont="1" applyFill="1" applyAlignment="1">
      <alignment horizontal="center" vertical="top" wrapText="1"/>
      <protection/>
    </xf>
    <xf numFmtId="0" fontId="1" fillId="80" borderId="0" xfId="991" applyFont="1" applyFill="1" applyAlignment="1">
      <alignment wrapText="1"/>
      <protection/>
    </xf>
    <xf numFmtId="0" fontId="1" fillId="80" borderId="0" xfId="991" applyFont="1" applyFill="1" applyAlignment="1">
      <alignment horizontal="center" vertical="top"/>
      <protection/>
    </xf>
    <xf numFmtId="0" fontId="1" fillId="0" borderId="0" xfId="991" applyFont="1" applyAlignment="1">
      <alignment wrapText="1"/>
      <protection/>
    </xf>
    <xf numFmtId="0" fontId="0" fillId="0" borderId="0" xfId="990" applyAlignment="1">
      <alignment vertical="center"/>
      <protection/>
    </xf>
    <xf numFmtId="0" fontId="62" fillId="0" borderId="0" xfId="990" applyFont="1" applyAlignment="1">
      <alignment vertical="center"/>
      <protection/>
    </xf>
    <xf numFmtId="0" fontId="71" fillId="0" borderId="0" xfId="990" applyFont="1" applyAlignment="1">
      <alignment horizontal="left" vertical="center"/>
      <protection/>
    </xf>
    <xf numFmtId="0" fontId="75" fillId="0" borderId="0" xfId="990" applyFont="1" applyAlignment="1">
      <alignment vertical="center"/>
      <protection/>
    </xf>
    <xf numFmtId="0" fontId="0" fillId="0" borderId="0" xfId="990" applyAlignment="1">
      <alignment vertical="center" wrapText="1"/>
      <protection/>
    </xf>
    <xf numFmtId="0" fontId="1" fillId="80" borderId="0" xfId="992" applyFont="1" applyFill="1" applyAlignment="1">
      <alignment vertical="center"/>
      <protection/>
    </xf>
    <xf numFmtId="0" fontId="1" fillId="80" borderId="0" xfId="992" applyFont="1" applyFill="1" applyAlignment="1">
      <alignment vertical="center" wrapText="1"/>
      <protection/>
    </xf>
    <xf numFmtId="0" fontId="62" fillId="80" borderId="0" xfId="992" applyFont="1" applyFill="1" applyAlignment="1">
      <alignment vertical="center"/>
      <protection/>
    </xf>
    <xf numFmtId="0" fontId="6" fillId="0" borderId="0" xfId="992" applyFont="1" applyAlignment="1">
      <alignment vertical="center"/>
      <protection/>
    </xf>
    <xf numFmtId="0" fontId="62" fillId="80" borderId="0" xfId="992" applyFont="1" applyFill="1" applyAlignment="1">
      <alignment horizontal="center" vertical="center" wrapText="1"/>
      <protection/>
    </xf>
    <xf numFmtId="0" fontId="1" fillId="80" borderId="0" xfId="992" applyFont="1" applyFill="1" applyAlignment="1">
      <alignment horizontal="center" vertical="center" wrapText="1"/>
      <protection/>
    </xf>
    <xf numFmtId="0" fontId="1" fillId="0" borderId="0" xfId="992" applyFont="1" applyAlignment="1">
      <alignment horizontal="center" vertical="top" wrapText="1"/>
      <protection/>
    </xf>
    <xf numFmtId="0" fontId="62" fillId="80" borderId="29" xfId="992" applyFont="1" applyFill="1" applyBorder="1" applyAlignment="1">
      <alignment horizontal="center" vertical="center" wrapText="1"/>
      <protection/>
    </xf>
    <xf numFmtId="0" fontId="62" fillId="80" borderId="31" xfId="992" applyFont="1" applyFill="1" applyBorder="1" applyAlignment="1">
      <alignment horizontal="center" vertical="center" wrapText="1"/>
      <protection/>
    </xf>
    <xf numFmtId="0" fontId="62" fillId="0" borderId="29" xfId="992" applyFont="1" applyBorder="1" applyAlignment="1">
      <alignment horizontal="center" vertical="center" wrapText="1"/>
      <protection/>
    </xf>
    <xf numFmtId="49" fontId="62" fillId="80" borderId="28" xfId="992" applyNumberFormat="1" applyFont="1" applyFill="1" applyBorder="1" applyAlignment="1">
      <alignment horizontal="center" vertical="center" wrapText="1"/>
      <protection/>
    </xf>
    <xf numFmtId="0" fontId="62" fillId="80" borderId="29" xfId="992" applyFont="1" applyFill="1" applyBorder="1" applyAlignment="1">
      <alignment horizontal="center" vertical="center"/>
      <protection/>
    </xf>
    <xf numFmtId="0" fontId="0" fillId="0" borderId="34" xfId="992" applyFont="1" applyBorder="1" applyAlignment="1">
      <alignment horizontal="left" vertical="center" wrapText="1"/>
      <protection/>
    </xf>
    <xf numFmtId="0" fontId="1" fillId="80" borderId="28" xfId="992" applyFont="1" applyFill="1" applyBorder="1" applyAlignment="1">
      <alignment horizontal="left" vertical="center" wrapText="1"/>
      <protection/>
    </xf>
    <xf numFmtId="0" fontId="1" fillId="80" borderId="29" xfId="992" applyFont="1" applyFill="1" applyBorder="1" applyAlignment="1">
      <alignment horizontal="center" vertical="center" wrapText="1"/>
      <protection/>
    </xf>
    <xf numFmtId="0" fontId="1" fillId="0" borderId="0" xfId="992" applyFont="1">
      <alignment/>
      <protection/>
    </xf>
    <xf numFmtId="0" fontId="71" fillId="0" borderId="0" xfId="992" applyFont="1">
      <alignment/>
      <protection/>
    </xf>
    <xf numFmtId="0" fontId="4" fillId="80" borderId="32" xfId="992" applyFont="1" applyFill="1" applyBorder="1" applyAlignment="1">
      <alignment horizontal="left" vertical="center"/>
      <protection/>
    </xf>
    <xf numFmtId="0" fontId="4" fillId="80" borderId="32" xfId="992" applyFont="1" applyFill="1" applyBorder="1" applyAlignment="1">
      <alignment horizontal="left" vertical="center" wrapText="1"/>
      <protection/>
    </xf>
    <xf numFmtId="0" fontId="1" fillId="80" borderId="30" xfId="992" applyFont="1" applyFill="1" applyBorder="1" applyAlignment="1">
      <alignment horizontal="left" vertical="center" wrapText="1"/>
      <protection/>
    </xf>
    <xf numFmtId="0" fontId="1" fillId="0" borderId="28" xfId="992" applyFont="1" applyBorder="1" applyAlignment="1">
      <alignment horizontal="center" vertical="center" wrapText="1"/>
      <protection/>
    </xf>
    <xf numFmtId="0" fontId="1" fillId="0" borderId="28" xfId="992" applyFont="1" applyBorder="1" applyAlignment="1">
      <alignment horizontal="left" vertical="center"/>
      <protection/>
    </xf>
    <xf numFmtId="0" fontId="1" fillId="0" borderId="30" xfId="992" applyFont="1" applyBorder="1" applyAlignment="1">
      <alignment horizontal="left" vertical="center"/>
      <protection/>
    </xf>
    <xf numFmtId="0" fontId="1" fillId="0" borderId="34" xfId="992" applyFont="1" applyBorder="1" applyAlignment="1">
      <alignment horizontal="left" vertical="center"/>
      <protection/>
    </xf>
    <xf numFmtId="0" fontId="1" fillId="0" borderId="34" xfId="992" applyFont="1" applyBorder="1" applyAlignment="1">
      <alignment horizontal="left" vertical="center" wrapText="1"/>
      <protection/>
    </xf>
    <xf numFmtId="16" fontId="1" fillId="0" borderId="30" xfId="992" applyNumberFormat="1" applyFont="1" applyBorder="1" applyAlignment="1">
      <alignment horizontal="left" vertical="center" wrapText="1"/>
      <protection/>
    </xf>
    <xf numFmtId="0" fontId="1" fillId="0" borderId="30" xfId="992" applyFont="1" applyBorder="1" applyAlignment="1">
      <alignment horizontal="left" vertical="center" wrapText="1"/>
      <protection/>
    </xf>
    <xf numFmtId="16" fontId="1" fillId="0" borderId="29" xfId="992" applyNumberFormat="1" applyFont="1" applyBorder="1" applyAlignment="1">
      <alignment horizontal="left" vertical="center" wrapText="1"/>
      <protection/>
    </xf>
    <xf numFmtId="0" fontId="1" fillId="0" borderId="28" xfId="992" applyFont="1" applyBorder="1" applyAlignment="1">
      <alignment vertical="center"/>
      <protection/>
    </xf>
    <xf numFmtId="0" fontId="1" fillId="0" borderId="34" xfId="992" applyFont="1" applyBorder="1" applyAlignment="1">
      <alignment vertical="center"/>
      <protection/>
    </xf>
    <xf numFmtId="0" fontId="1" fillId="0" borderId="29" xfId="992" applyFont="1" applyBorder="1" applyAlignment="1">
      <alignment horizontal="left" vertical="center" wrapText="1"/>
      <protection/>
    </xf>
    <xf numFmtId="0" fontId="1" fillId="80" borderId="28" xfId="992" applyFont="1" applyFill="1" applyBorder="1" applyAlignment="1">
      <alignment horizontal="center" vertical="center" wrapText="1"/>
      <protection/>
    </xf>
    <xf numFmtId="0" fontId="1" fillId="80" borderId="28" xfId="992" applyFont="1" applyFill="1" applyBorder="1" applyAlignment="1">
      <alignment horizontal="left" vertical="center"/>
      <protection/>
    </xf>
    <xf numFmtId="0" fontId="1" fillId="0" borderId="30" xfId="992" applyFont="1" applyBorder="1" applyAlignment="1">
      <alignment vertical="center"/>
      <protection/>
    </xf>
    <xf numFmtId="0" fontId="1" fillId="80" borderId="29" xfId="992" applyFont="1" applyFill="1" applyBorder="1" applyAlignment="1">
      <alignment horizontal="left" vertical="center" wrapText="1"/>
      <protection/>
    </xf>
    <xf numFmtId="0" fontId="1" fillId="0" borderId="28" xfId="992" applyFont="1" applyBorder="1" applyAlignment="1">
      <alignment horizontal="center" vertical="center"/>
      <protection/>
    </xf>
    <xf numFmtId="0" fontId="1" fillId="0" borderId="30" xfId="992" applyFont="1" applyBorder="1">
      <alignment/>
      <protection/>
    </xf>
    <xf numFmtId="0" fontId="62" fillId="0" borderId="30" xfId="992" applyFont="1" applyBorder="1">
      <alignment/>
      <protection/>
    </xf>
    <xf numFmtId="0" fontId="62" fillId="0" borderId="34" xfId="992" applyFont="1" applyBorder="1" applyAlignment="1">
      <alignment horizontal="left" vertical="center"/>
      <protection/>
    </xf>
    <xf numFmtId="0" fontId="1" fillId="80" borderId="34" xfId="992" applyFont="1" applyFill="1" applyBorder="1" applyAlignment="1">
      <alignment horizontal="left" vertical="center" wrapText="1"/>
      <protection/>
    </xf>
    <xf numFmtId="0" fontId="62" fillId="80" borderId="34" xfId="992" applyFont="1" applyFill="1" applyBorder="1" applyAlignment="1">
      <alignment horizontal="left" vertical="center" wrapText="1"/>
      <protection/>
    </xf>
    <xf numFmtId="0" fontId="1" fillId="80" borderId="37" xfId="992" applyFont="1" applyFill="1" applyBorder="1" applyAlignment="1">
      <alignment horizontal="left" vertical="center"/>
      <protection/>
    </xf>
    <xf numFmtId="0" fontId="1" fillId="80" borderId="38" xfId="992" applyFont="1" applyFill="1" applyBorder="1" applyAlignment="1">
      <alignment horizontal="left" vertical="center"/>
      <protection/>
    </xf>
    <xf numFmtId="0" fontId="1" fillId="80" borderId="38" xfId="992" applyFont="1" applyFill="1" applyBorder="1" applyAlignment="1">
      <alignment horizontal="left" vertical="center" wrapText="1"/>
      <protection/>
    </xf>
    <xf numFmtId="0" fontId="1" fillId="80" borderId="34" xfId="992" applyFont="1" applyFill="1" applyBorder="1" applyAlignment="1">
      <alignment horizontal="left" vertical="center"/>
      <protection/>
    </xf>
    <xf numFmtId="16" fontId="1" fillId="80" borderId="29" xfId="992" applyNumberFormat="1" applyFont="1" applyFill="1" applyBorder="1" applyAlignment="1">
      <alignment horizontal="left" vertical="center" wrapText="1"/>
      <protection/>
    </xf>
    <xf numFmtId="0" fontId="1" fillId="80" borderId="29" xfId="992" applyFont="1" applyFill="1" applyBorder="1" applyAlignment="1" quotePrefix="1">
      <alignment horizontal="left" vertical="center" wrapText="1"/>
      <protection/>
    </xf>
    <xf numFmtId="0" fontId="1" fillId="0" borderId="29" xfId="992" applyFont="1" applyBorder="1" applyAlignment="1">
      <alignment horizontal="center" vertical="center" wrapText="1"/>
      <protection/>
    </xf>
    <xf numFmtId="0" fontId="1" fillId="0" borderId="37" xfId="992" applyFont="1" applyBorder="1" applyAlignment="1">
      <alignment horizontal="left" vertical="center"/>
      <protection/>
    </xf>
    <xf numFmtId="0" fontId="1" fillId="0" borderId="38" xfId="992" applyFont="1" applyBorder="1" applyAlignment="1">
      <alignment horizontal="left" vertical="center"/>
      <protection/>
    </xf>
    <xf numFmtId="0" fontId="1" fillId="0" borderId="38" xfId="992" applyFont="1" applyBorder="1" applyAlignment="1">
      <alignment horizontal="left" vertical="center" wrapText="1"/>
      <protection/>
    </xf>
    <xf numFmtId="0" fontId="1" fillId="0" borderId="29" xfId="992" applyFont="1" applyBorder="1" applyAlignment="1" quotePrefix="1">
      <alignment horizontal="left" vertical="center" wrapText="1"/>
      <protection/>
    </xf>
    <xf numFmtId="0" fontId="1" fillId="0" borderId="0" xfId="992" applyFont="1" applyAlignment="1">
      <alignment vertical="center" wrapText="1"/>
      <protection/>
    </xf>
    <xf numFmtId="0" fontId="1" fillId="0" borderId="29" xfId="992" applyFont="1" applyBorder="1" applyAlignment="1">
      <alignment horizontal="left" vertical="center"/>
      <protection/>
    </xf>
    <xf numFmtId="0" fontId="62" fillId="0" borderId="38" xfId="992" applyFont="1" applyBorder="1" applyAlignment="1">
      <alignment horizontal="left" vertical="center"/>
      <protection/>
    </xf>
    <xf numFmtId="0" fontId="4" fillId="0" borderId="28" xfId="992" applyFont="1" applyBorder="1" applyAlignment="1">
      <alignment horizontal="left" vertical="center"/>
      <protection/>
    </xf>
    <xf numFmtId="0" fontId="77" fillId="0" borderId="30" xfId="992" applyFont="1" applyBorder="1" applyAlignment="1">
      <alignment horizontal="left" vertical="center"/>
      <protection/>
    </xf>
    <xf numFmtId="0" fontId="78" fillId="0" borderId="30" xfId="992" applyFont="1" applyBorder="1" applyAlignment="1">
      <alignment horizontal="left" vertical="center"/>
      <protection/>
    </xf>
    <xf numFmtId="16" fontId="1" fillId="0" borderId="29" xfId="992" applyNumberFormat="1" applyFont="1" applyBorder="1" applyAlignment="1" quotePrefix="1">
      <alignment horizontal="left" vertical="center" wrapText="1"/>
      <protection/>
    </xf>
    <xf numFmtId="0" fontId="1" fillId="0" borderId="28" xfId="992" applyFont="1" applyBorder="1">
      <alignment/>
      <protection/>
    </xf>
    <xf numFmtId="0" fontId="4" fillId="80" borderId="34" xfId="992" applyFont="1" applyFill="1" applyBorder="1" applyAlignment="1">
      <alignment horizontal="left" vertical="center"/>
      <protection/>
    </xf>
    <xf numFmtId="0" fontId="4" fillId="80" borderId="34" xfId="992" applyFont="1" applyFill="1" applyBorder="1" applyAlignment="1">
      <alignment horizontal="left" vertical="center" wrapText="1"/>
      <protection/>
    </xf>
    <xf numFmtId="0" fontId="62" fillId="0" borderId="34" xfId="992" applyFont="1" applyBorder="1" applyAlignment="1">
      <alignment horizontal="left" vertical="center" wrapText="1"/>
      <protection/>
    </xf>
    <xf numFmtId="16" fontId="1" fillId="80" borderId="29" xfId="992" applyNumberFormat="1" applyFont="1" applyFill="1" applyBorder="1" applyAlignment="1" quotePrefix="1">
      <alignment horizontal="left" vertical="center" wrapText="1"/>
      <protection/>
    </xf>
    <xf numFmtId="0" fontId="4" fillId="80" borderId="29" xfId="992" applyFont="1" applyFill="1" applyBorder="1" applyAlignment="1">
      <alignment horizontal="center" vertical="center" wrapText="1"/>
      <protection/>
    </xf>
    <xf numFmtId="0" fontId="4" fillId="80" borderId="28" xfId="992" applyFont="1" applyFill="1" applyBorder="1" applyAlignment="1">
      <alignment horizontal="center" vertical="center" wrapText="1"/>
      <protection/>
    </xf>
    <xf numFmtId="0" fontId="62" fillId="80" borderId="0" xfId="992" applyFont="1" applyFill="1" applyAlignment="1">
      <alignment horizontal="left" vertical="center" wrapText="1"/>
      <protection/>
    </xf>
    <xf numFmtId="0" fontId="1" fillId="80" borderId="0" xfId="992" applyFont="1" applyFill="1" applyAlignment="1">
      <alignment horizontal="left" vertical="center" wrapText="1"/>
      <protection/>
    </xf>
    <xf numFmtId="0" fontId="0" fillId="0" borderId="0" xfId="992" applyFont="1">
      <alignment/>
      <protection/>
    </xf>
    <xf numFmtId="0" fontId="0" fillId="0" borderId="42" xfId="992" applyFont="1" applyBorder="1">
      <alignment/>
      <protection/>
    </xf>
    <xf numFmtId="0" fontId="1" fillId="80" borderId="0" xfId="992" applyFont="1" applyFill="1" applyAlignment="1">
      <alignment horizontal="center" vertical="top" wrapText="1"/>
      <protection/>
    </xf>
    <xf numFmtId="0" fontId="60" fillId="0" borderId="0" xfId="992" applyFont="1" applyAlignment="1">
      <alignment horizontal="left" vertical="center"/>
      <protection/>
    </xf>
    <xf numFmtId="0" fontId="61" fillId="0" borderId="0" xfId="992" applyFont="1">
      <alignment/>
      <protection/>
    </xf>
    <xf numFmtId="0" fontId="1" fillId="0" borderId="0" xfId="992" applyFont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62" fillId="0" borderId="0" xfId="0" applyFont="1" applyAlignment="1">
      <alignment horizontal="left" vertical="center"/>
    </xf>
    <xf numFmtId="0" fontId="1" fillId="80" borderId="0" xfId="0" applyFont="1" applyFill="1" applyAlignment="1">
      <alignment horizontal="left" vertical="center"/>
    </xf>
    <xf numFmtId="0" fontId="1" fillId="80" borderId="0" xfId="0" applyFont="1" applyFill="1" applyAlignment="1">
      <alignment vertical="center"/>
    </xf>
    <xf numFmtId="0" fontId="0" fillId="80" borderId="0" xfId="0" applyFont="1" applyFill="1" applyAlignment="1">
      <alignment/>
    </xf>
    <xf numFmtId="0" fontId="62" fillId="80" borderId="0" xfId="0" applyFont="1" applyFill="1" applyAlignment="1">
      <alignment/>
    </xf>
    <xf numFmtId="0" fontId="0" fillId="0" borderId="0" xfId="0" applyFont="1" applyAlignment="1">
      <alignment/>
    </xf>
    <xf numFmtId="0" fontId="1" fillId="80" borderId="0" xfId="0" applyFont="1" applyFill="1" applyAlignment="1">
      <alignment/>
    </xf>
    <xf numFmtId="0" fontId="81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wrapText="1"/>
    </xf>
    <xf numFmtId="0" fontId="81" fillId="0" borderId="29" xfId="0" applyFont="1" applyBorder="1" applyAlignment="1">
      <alignment horizontal="left" wrapText="1"/>
    </xf>
    <xf numFmtId="0" fontId="2" fillId="0" borderId="29" xfId="0" applyFont="1" applyBorder="1" applyAlignment="1">
      <alignment horizontal="right" vertical="top" wrapText="1"/>
    </xf>
    <xf numFmtId="2" fontId="81" fillId="0" borderId="29" xfId="0" applyNumberFormat="1" applyFont="1" applyBorder="1" applyAlignment="1">
      <alignment vertical="top" wrapText="1"/>
    </xf>
    <xf numFmtId="0" fontId="81" fillId="0" borderId="29" xfId="0" applyFont="1" applyBorder="1" applyAlignment="1">
      <alignment vertical="top" wrapText="1"/>
    </xf>
    <xf numFmtId="2" fontId="2" fillId="0" borderId="29" xfId="0" applyNumberFormat="1" applyFont="1" applyBorder="1" applyAlignment="1">
      <alignment horizontal="right" vertical="top" wrapText="1"/>
    </xf>
    <xf numFmtId="0" fontId="2" fillId="0" borderId="29" xfId="0" applyFont="1" applyBorder="1" applyAlignment="1">
      <alignment horizontal="left" wrapText="1"/>
    </xf>
    <xf numFmtId="0" fontId="81" fillId="0" borderId="29" xfId="0" applyFont="1" applyBorder="1" applyAlignment="1">
      <alignment horizontal="right" wrapText="1"/>
    </xf>
    <xf numFmtId="0" fontId="81" fillId="0" borderId="29" xfId="0" applyFont="1" applyBorder="1" applyAlignment="1">
      <alignment horizontal="right" vertical="top" wrapText="1"/>
    </xf>
    <xf numFmtId="0" fontId="2" fillId="0" borderId="29" xfId="0" applyFont="1" applyBorder="1" applyAlignment="1">
      <alignment horizontal="left" wrapText="1" indent="1"/>
    </xf>
    <xf numFmtId="2" fontId="2" fillId="0" borderId="29" xfId="0" applyNumberFormat="1" applyFont="1" applyBorder="1" applyAlignment="1">
      <alignment horizontal="right" wrapText="1"/>
    </xf>
    <xf numFmtId="0" fontId="2" fillId="0" borderId="29" xfId="0" applyFont="1" applyBorder="1" applyAlignment="1">
      <alignment horizontal="right" wrapText="1"/>
    </xf>
    <xf numFmtId="0" fontId="81" fillId="80" borderId="29" xfId="0" applyFont="1" applyFill="1" applyBorder="1" applyAlignment="1">
      <alignment horizontal="left" wrapText="1"/>
    </xf>
    <xf numFmtId="0" fontId="81" fillId="0" borderId="34" xfId="0" applyFont="1" applyBorder="1" applyAlignment="1">
      <alignment vertical="top" wrapText="1"/>
    </xf>
    <xf numFmtId="0" fontId="2" fillId="0" borderId="35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 indent="1"/>
    </xf>
    <xf numFmtId="0" fontId="81" fillId="0" borderId="29" xfId="0" applyFont="1" applyBorder="1" applyAlignment="1">
      <alignment horizontal="left" vertical="top" wrapText="1"/>
    </xf>
    <xf numFmtId="0" fontId="2" fillId="80" borderId="0" xfId="0" applyFont="1" applyFill="1" applyAlignment="1">
      <alignment/>
    </xf>
    <xf numFmtId="0" fontId="6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63" fillId="0" borderId="0" xfId="0" applyFont="1" applyAlignment="1">
      <alignment horizontal="center" vertical="center" wrapText="1"/>
    </xf>
    <xf numFmtId="0" fontId="62" fillId="0" borderId="29" xfId="0" applyFont="1" applyBorder="1" applyAlignment="1">
      <alignment horizontal="center" vertical="center" wrapText="1"/>
    </xf>
    <xf numFmtId="0" fontId="62" fillId="0" borderId="2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16" fontId="1" fillId="0" borderId="29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vertical="center" wrapText="1"/>
    </xf>
    <xf numFmtId="0" fontId="0" fillId="0" borderId="30" xfId="0" applyFont="1" applyBorder="1" applyAlignment="1">
      <alignment vertical="center"/>
    </xf>
    <xf numFmtId="0" fontId="1" fillId="0" borderId="34" xfId="0" applyFont="1" applyBorder="1" applyAlignment="1">
      <alignment vertical="center" wrapText="1"/>
    </xf>
    <xf numFmtId="0" fontId="0" fillId="0" borderId="28" xfId="0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" fillId="0" borderId="41" xfId="0" applyFont="1" applyBorder="1" applyAlignment="1">
      <alignment horizontal="left" vertical="center" wrapText="1"/>
    </xf>
    <xf numFmtId="0" fontId="1" fillId="0" borderId="36" xfId="0" applyFont="1" applyBorder="1" applyAlignment="1">
      <alignment vertical="center" wrapText="1"/>
    </xf>
    <xf numFmtId="0" fontId="1" fillId="80" borderId="28" xfId="0" applyFont="1" applyFill="1" applyBorder="1" applyAlignment="1">
      <alignment/>
    </xf>
    <xf numFmtId="0" fontId="1" fillId="80" borderId="30" xfId="0" applyFont="1" applyFill="1" applyBorder="1" applyAlignment="1">
      <alignment/>
    </xf>
    <xf numFmtId="0" fontId="1" fillId="0" borderId="34" xfId="0" applyFont="1" applyBorder="1" applyAlignment="1">
      <alignment wrapText="1"/>
    </xf>
    <xf numFmtId="0" fontId="62" fillId="0" borderId="29" xfId="0" applyFont="1" applyBorder="1" applyAlignment="1">
      <alignment vertical="center" wrapText="1"/>
    </xf>
    <xf numFmtId="0" fontId="62" fillId="0" borderId="0" xfId="0" applyFont="1" applyAlignment="1">
      <alignment horizontal="center" vertical="center" wrapText="1"/>
    </xf>
    <xf numFmtId="0" fontId="62" fillId="0" borderId="0" xfId="0" applyFont="1" applyAlignment="1">
      <alignment horizontal="left" vertical="center" wrapText="1"/>
    </xf>
    <xf numFmtId="0" fontId="62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0" fontId="62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62" fillId="0" borderId="21" xfId="0" applyFont="1" applyBorder="1" applyAlignment="1">
      <alignment vertical="center" wrapText="1"/>
    </xf>
    <xf numFmtId="0" fontId="1" fillId="0" borderId="44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16" fontId="1" fillId="0" borderId="21" xfId="0" applyNumberFormat="1" applyFont="1" applyBorder="1" applyAlignment="1" quotePrefix="1">
      <alignment horizontal="center" vertical="center" wrapText="1"/>
    </xf>
    <xf numFmtId="16" fontId="1" fillId="0" borderId="21" xfId="0" applyNumberFormat="1" applyFont="1" applyBorder="1" applyAlignment="1">
      <alignment horizontal="center" vertical="center" wrapText="1"/>
    </xf>
    <xf numFmtId="0" fontId="1" fillId="0" borderId="44" xfId="0" applyFont="1" applyBorder="1" applyAlignment="1">
      <alignment horizontal="left" vertical="center" wrapText="1"/>
    </xf>
    <xf numFmtId="0" fontId="1" fillId="0" borderId="21" xfId="0" applyFont="1" applyBorder="1" applyAlignment="1" quotePrefix="1">
      <alignment horizontal="center" vertical="center" wrapText="1"/>
    </xf>
    <xf numFmtId="0" fontId="62" fillId="0" borderId="45" xfId="0" applyFont="1" applyBorder="1" applyAlignment="1">
      <alignment horizontal="center" vertical="center" wrapText="1"/>
    </xf>
    <xf numFmtId="0" fontId="62" fillId="0" borderId="42" xfId="0" applyFont="1" applyBorder="1" applyAlignment="1">
      <alignment vertical="center" wrapText="1"/>
    </xf>
    <xf numFmtId="0" fontId="84" fillId="0" borderId="0" xfId="0" applyFont="1" applyAlignment="1">
      <alignment vertical="center"/>
    </xf>
    <xf numFmtId="0" fontId="84" fillId="0" borderId="0" xfId="0" applyFont="1" applyAlignment="1">
      <alignment horizontal="left" vertical="center"/>
    </xf>
    <xf numFmtId="0" fontId="73" fillId="0" borderId="0" xfId="0" applyFont="1" applyAlignment="1">
      <alignment horizontal="left" vertical="center"/>
    </xf>
    <xf numFmtId="0" fontId="75" fillId="0" borderId="0" xfId="0" applyFont="1" applyAlignment="1">
      <alignment horizontal="left" vertical="center"/>
    </xf>
    <xf numFmtId="0" fontId="84" fillId="0" borderId="0" xfId="0" applyFont="1" applyAlignment="1">
      <alignment horizontal="center" vertical="center"/>
    </xf>
    <xf numFmtId="0" fontId="76" fillId="0" borderId="0" xfId="988" applyFont="1" applyAlignment="1">
      <alignment vertical="center"/>
      <protection/>
    </xf>
    <xf numFmtId="0" fontId="76" fillId="0" borderId="0" xfId="0" applyFont="1" applyAlignment="1">
      <alignment horizontal="left" vertical="center"/>
    </xf>
    <xf numFmtId="0" fontId="62" fillId="0" borderId="0" xfId="988" applyFont="1" applyAlignment="1">
      <alignment horizontal="center" vertical="center" wrapText="1"/>
      <protection/>
    </xf>
    <xf numFmtId="0" fontId="62" fillId="0" borderId="0" xfId="988" applyFont="1" applyAlignment="1">
      <alignment vertical="center" wrapText="1"/>
      <protection/>
    </xf>
    <xf numFmtId="0" fontId="62" fillId="0" borderId="0" xfId="988" applyFont="1" applyAlignment="1">
      <alignment vertical="center"/>
      <protection/>
    </xf>
    <xf numFmtId="0" fontId="62" fillId="0" borderId="29" xfId="988" applyFont="1" applyBorder="1" applyAlignment="1">
      <alignment vertical="center" wrapText="1"/>
      <protection/>
    </xf>
    <xf numFmtId="0" fontId="62" fillId="0" borderId="44" xfId="988" applyFont="1" applyBorder="1" applyAlignment="1">
      <alignment horizontal="center" vertical="center" wrapText="1"/>
      <protection/>
    </xf>
    <xf numFmtId="0" fontId="62" fillId="0" borderId="21" xfId="988" applyFont="1" applyBorder="1" applyAlignment="1">
      <alignment horizontal="center" vertical="center" wrapText="1"/>
      <protection/>
    </xf>
    <xf numFmtId="0" fontId="1" fillId="0" borderId="29" xfId="988" applyFont="1" applyBorder="1" applyAlignment="1">
      <alignment horizontal="center" vertical="center"/>
      <protection/>
    </xf>
    <xf numFmtId="0" fontId="1" fillId="0" borderId="44" xfId="988" applyFont="1" applyBorder="1" applyAlignment="1">
      <alignment horizontal="center" vertical="center" wrapText="1"/>
      <protection/>
    </xf>
    <xf numFmtId="0" fontId="1" fillId="0" borderId="21" xfId="988" applyFont="1" applyBorder="1" applyAlignment="1">
      <alignment horizontal="center" vertical="center" wrapText="1"/>
      <protection/>
    </xf>
    <xf numFmtId="0" fontId="1" fillId="0" borderId="44" xfId="988" applyFont="1" applyBorder="1" applyAlignment="1">
      <alignment vertical="center" wrapText="1"/>
      <protection/>
    </xf>
    <xf numFmtId="0" fontId="73" fillId="0" borderId="0" xfId="989" applyFont="1" applyAlignment="1">
      <alignment horizontal="center" vertical="center"/>
      <protection/>
    </xf>
    <xf numFmtId="0" fontId="73" fillId="0" borderId="0" xfId="989" applyFont="1" applyAlignment="1">
      <alignment vertical="center"/>
      <protection/>
    </xf>
    <xf numFmtId="0" fontId="80" fillId="0" borderId="0" xfId="989" applyFont="1" applyAlignment="1">
      <alignment vertical="center"/>
      <protection/>
    </xf>
    <xf numFmtId="0" fontId="80" fillId="0" borderId="29" xfId="989" applyFont="1" applyBorder="1" applyAlignment="1">
      <alignment horizontal="center" vertical="center" wrapText="1"/>
      <protection/>
    </xf>
    <xf numFmtId="0" fontId="80" fillId="0" borderId="0" xfId="989" applyFont="1" applyAlignment="1">
      <alignment horizontal="center" vertical="center" wrapText="1"/>
      <protection/>
    </xf>
    <xf numFmtId="0" fontId="80" fillId="0" borderId="34" xfId="989" applyFont="1" applyBorder="1" applyAlignment="1">
      <alignment horizontal="center" vertical="center" wrapText="1"/>
      <protection/>
    </xf>
    <xf numFmtId="0" fontId="1" fillId="0" borderId="29" xfId="989" applyFont="1" applyBorder="1" applyAlignment="1">
      <alignment horizontal="center" vertical="center" wrapText="1"/>
      <protection/>
    </xf>
    <xf numFmtId="0" fontId="1" fillId="0" borderId="35" xfId="989" applyFont="1" applyBorder="1" applyAlignment="1">
      <alignment horizontal="center" vertical="center" wrapText="1"/>
      <protection/>
    </xf>
    <xf numFmtId="0" fontId="80" fillId="0" borderId="29" xfId="989" applyFont="1" applyBorder="1" applyAlignment="1">
      <alignment horizontal="left" vertical="center" wrapText="1"/>
      <protection/>
    </xf>
    <xf numFmtId="0" fontId="73" fillId="0" borderId="29" xfId="989" applyFont="1" applyBorder="1" applyAlignment="1">
      <alignment horizontal="center" vertical="center" wrapText="1"/>
      <protection/>
    </xf>
    <xf numFmtId="0" fontId="73" fillId="0" borderId="29" xfId="989" applyFont="1" applyBorder="1" applyAlignment="1">
      <alignment horizontal="left" vertical="center" wrapText="1"/>
      <protection/>
    </xf>
    <xf numFmtId="0" fontId="73" fillId="0" borderId="42" xfId="989" applyFont="1" applyBorder="1" applyAlignment="1">
      <alignment vertical="center"/>
      <protection/>
    </xf>
    <xf numFmtId="0" fontId="0" fillId="80" borderId="0" xfId="0" applyFill="1" applyAlignment="1">
      <alignment/>
    </xf>
    <xf numFmtId="0" fontId="81" fillId="80" borderId="0" xfId="0" applyFont="1" applyFill="1" applyAlignment="1">
      <alignment horizontal="left"/>
    </xf>
    <xf numFmtId="0" fontId="76" fillId="80" borderId="0" xfId="0" applyFont="1" applyFill="1" applyAlignment="1">
      <alignment horizontal="center"/>
    </xf>
    <xf numFmtId="2" fontId="62" fillId="0" borderId="29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/>
    </xf>
    <xf numFmtId="0" fontId="62" fillId="0" borderId="29" xfId="0" applyFont="1" applyBorder="1" applyAlignment="1">
      <alignment/>
    </xf>
    <xf numFmtId="0" fontId="62" fillId="0" borderId="39" xfId="0" applyFont="1" applyBorder="1" applyAlignment="1">
      <alignment/>
    </xf>
    <xf numFmtId="0" fontId="1" fillId="0" borderId="29" xfId="0" applyFont="1" applyBorder="1" applyAlignment="1">
      <alignment/>
    </xf>
    <xf numFmtId="0" fontId="1" fillId="80" borderId="34" xfId="0" applyFont="1" applyFill="1" applyBorder="1" applyAlignment="1">
      <alignment/>
    </xf>
    <xf numFmtId="0" fontId="1" fillId="80" borderId="29" xfId="0" applyFont="1" applyFill="1" applyBorder="1" applyAlignment="1">
      <alignment horizontal="left" wrapText="1" indent="1"/>
    </xf>
    <xf numFmtId="49" fontId="1" fillId="0" borderId="29" xfId="0" applyNumberFormat="1" applyFont="1" applyBorder="1" applyAlignment="1">
      <alignment/>
    </xf>
    <xf numFmtId="49" fontId="1" fillId="0" borderId="32" xfId="0" applyNumberFormat="1" applyFont="1" applyBorder="1" applyAlignment="1">
      <alignment/>
    </xf>
    <xf numFmtId="49" fontId="1" fillId="80" borderId="33" xfId="0" applyNumberFormat="1" applyFont="1" applyFill="1" applyBorder="1" applyAlignment="1">
      <alignment/>
    </xf>
    <xf numFmtId="0" fontId="1" fillId="0" borderId="39" xfId="0" applyFont="1" applyBorder="1" applyAlignment="1">
      <alignment wrapText="1"/>
    </xf>
    <xf numFmtId="49" fontId="1" fillId="80" borderId="35" xfId="0" applyNumberFormat="1" applyFont="1" applyFill="1" applyBorder="1" applyAlignment="1">
      <alignment/>
    </xf>
    <xf numFmtId="49" fontId="1" fillId="80" borderId="28" xfId="0" applyNumberFormat="1" applyFont="1" applyFill="1" applyBorder="1" applyAlignment="1">
      <alignment/>
    </xf>
    <xf numFmtId="49" fontId="1" fillId="80" borderId="34" xfId="0" applyNumberFormat="1" applyFont="1" applyFill="1" applyBorder="1" applyAlignment="1">
      <alignment/>
    </xf>
    <xf numFmtId="49" fontId="1" fillId="80" borderId="29" xfId="0" applyNumberFormat="1" applyFont="1" applyFill="1" applyBorder="1" applyAlignment="1">
      <alignment/>
    </xf>
    <xf numFmtId="0" fontId="1" fillId="80" borderId="29" xfId="0" applyFont="1" applyFill="1" applyBorder="1" applyAlignment="1">
      <alignment wrapText="1"/>
    </xf>
    <xf numFmtId="0" fontId="87" fillId="80" borderId="29" xfId="0" applyFont="1" applyFill="1" applyBorder="1" applyAlignment="1">
      <alignment wrapText="1"/>
    </xf>
    <xf numFmtId="49" fontId="1" fillId="80" borderId="29" xfId="0" applyNumberFormat="1" applyFont="1" applyFill="1" applyBorder="1" applyAlignment="1">
      <alignment vertical="center"/>
    </xf>
    <xf numFmtId="0" fontId="1" fillId="0" borderId="29" xfId="0" applyFont="1" applyBorder="1" applyAlignment="1">
      <alignment wrapText="1"/>
    </xf>
    <xf numFmtId="16" fontId="1" fillId="0" borderId="28" xfId="0" applyNumberFormat="1" applyFont="1" applyBorder="1" applyAlignment="1">
      <alignment/>
    </xf>
    <xf numFmtId="16" fontId="1" fillId="80" borderId="28" xfId="0" applyNumberFormat="1" applyFont="1" applyFill="1" applyBorder="1" applyAlignment="1">
      <alignment/>
    </xf>
    <xf numFmtId="16" fontId="1" fillId="80" borderId="30" xfId="0" applyNumberFormat="1" applyFont="1" applyFill="1" applyBorder="1" applyAlignment="1">
      <alignment/>
    </xf>
    <xf numFmtId="0" fontId="1" fillId="0" borderId="28" xfId="0" applyFont="1" applyBorder="1" applyAlignment="1">
      <alignment/>
    </xf>
    <xf numFmtId="0" fontId="1" fillId="0" borderId="34" xfId="0" applyFont="1" applyBorder="1" applyAlignment="1">
      <alignment vertical="top" wrapText="1"/>
    </xf>
    <xf numFmtId="49" fontId="1" fillId="0" borderId="28" xfId="0" applyNumberFormat="1" applyFont="1" applyBorder="1" applyAlignment="1">
      <alignment/>
    </xf>
    <xf numFmtId="49" fontId="1" fillId="80" borderId="30" xfId="0" applyNumberFormat="1" applyFont="1" applyFill="1" applyBorder="1" applyAlignment="1">
      <alignment/>
    </xf>
    <xf numFmtId="0" fontId="2" fillId="0" borderId="29" xfId="990" applyFont="1" applyBorder="1" applyAlignment="1">
      <alignment vertical="center" wrapText="1"/>
      <protection/>
    </xf>
    <xf numFmtId="0" fontId="68" fillId="0" borderId="29" xfId="990" applyFont="1" applyBorder="1" applyAlignment="1">
      <alignment horizontal="center" vertical="center" wrapText="1"/>
      <protection/>
    </xf>
    <xf numFmtId="0" fontId="81" fillId="0" borderId="29" xfId="990" applyFont="1" applyBorder="1" applyAlignment="1">
      <alignment vertical="center" wrapText="1"/>
      <protection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990" applyFont="1" applyAlignment="1">
      <alignment vertical="center"/>
      <protection/>
    </xf>
    <xf numFmtId="0" fontId="1" fillId="80" borderId="0" xfId="991" applyFont="1" applyFill="1">
      <alignment/>
      <protection/>
    </xf>
    <xf numFmtId="0" fontId="1" fillId="0" borderId="0" xfId="991" applyFont="1">
      <alignment/>
      <protection/>
    </xf>
    <xf numFmtId="49" fontId="81" fillId="0" borderId="29" xfId="990" applyNumberFormat="1" applyFont="1" applyBorder="1" applyAlignment="1">
      <alignment horizontal="right" vertical="center"/>
      <protection/>
    </xf>
    <xf numFmtId="0" fontId="81" fillId="0" borderId="29" xfId="990" applyFont="1" applyBorder="1" applyAlignment="1">
      <alignment vertical="center"/>
      <protection/>
    </xf>
    <xf numFmtId="49" fontId="2" fillId="0" borderId="29" xfId="990" applyNumberFormat="1" applyFont="1" applyBorder="1" applyAlignment="1">
      <alignment horizontal="right" vertical="center"/>
      <protection/>
    </xf>
    <xf numFmtId="0" fontId="2" fillId="0" borderId="29" xfId="990" applyFont="1" applyBorder="1" applyAlignment="1">
      <alignment vertical="center"/>
      <protection/>
    </xf>
    <xf numFmtId="49" fontId="88" fillId="0" borderId="29" xfId="990" applyNumberFormat="1" applyFont="1" applyBorder="1" applyAlignment="1">
      <alignment horizontal="right" vertical="center"/>
      <protection/>
    </xf>
    <xf numFmtId="49" fontId="6" fillId="0" borderId="29" xfId="990" applyNumberFormat="1" applyFont="1" applyBorder="1" applyAlignment="1">
      <alignment horizontal="right" vertical="center"/>
      <protection/>
    </xf>
    <xf numFmtId="0" fontId="0" fillId="0" borderId="0" xfId="990" applyFont="1" applyAlignment="1">
      <alignment vertical="center"/>
      <protection/>
    </xf>
    <xf numFmtId="0" fontId="89" fillId="0" borderId="0" xfId="990" applyFont="1" applyAlignment="1">
      <alignment vertical="center"/>
      <protection/>
    </xf>
    <xf numFmtId="0" fontId="66" fillId="0" borderId="0" xfId="990" applyFont="1" applyAlignment="1">
      <alignment horizontal="center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33" xfId="0" applyFont="1" applyBorder="1" applyAlignment="1">
      <alignment vertical="center" wrapText="1"/>
    </xf>
    <xf numFmtId="0" fontId="6" fillId="0" borderId="0" xfId="990" applyFont="1" applyAlignment="1">
      <alignment vertical="center"/>
      <protection/>
    </xf>
    <xf numFmtId="0" fontId="2" fillId="0" borderId="29" xfId="990" applyFont="1" applyBorder="1" applyAlignment="1">
      <alignment horizontal="left" vertical="center"/>
      <protection/>
    </xf>
    <xf numFmtId="0" fontId="81" fillId="0" borderId="29" xfId="990" applyFont="1" applyBorder="1" applyAlignment="1">
      <alignment horizontal="left" vertical="center"/>
      <protection/>
    </xf>
    <xf numFmtId="0" fontId="89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91" fillId="0" borderId="0" xfId="991" applyFont="1">
      <alignment/>
      <protection/>
    </xf>
    <xf numFmtId="0" fontId="5" fillId="0" borderId="0" xfId="991" applyFont="1">
      <alignment/>
      <protection/>
    </xf>
    <xf numFmtId="0" fontId="91" fillId="0" borderId="0" xfId="991" applyFont="1" applyAlignment="1">
      <alignment wrapText="1"/>
      <protection/>
    </xf>
    <xf numFmtId="0" fontId="92" fillId="80" borderId="0" xfId="991" applyFont="1" applyFill="1" applyAlignment="1">
      <alignment horizontal="center"/>
      <protection/>
    </xf>
    <xf numFmtId="0" fontId="92" fillId="0" borderId="0" xfId="991" applyFont="1">
      <alignment/>
      <protection/>
    </xf>
    <xf numFmtId="0" fontId="6" fillId="0" borderId="0" xfId="991" applyFont="1">
      <alignment/>
      <protection/>
    </xf>
    <xf numFmtId="4" fontId="1" fillId="0" borderId="0" xfId="0" applyNumberFormat="1" applyFont="1" applyAlignment="1">
      <alignment vertical="center"/>
    </xf>
    <xf numFmtId="4" fontId="1" fillId="0" borderId="29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vertical="center" wrapText="1"/>
    </xf>
    <xf numFmtId="4" fontId="1" fillId="0" borderId="29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horizontal="center" vertical="center" wrapText="1"/>
    </xf>
    <xf numFmtId="4" fontId="63" fillId="0" borderId="29" xfId="991" applyNumberFormat="1" applyFont="1" applyBorder="1" applyAlignment="1">
      <alignment vertical="top" wrapText="1"/>
      <protection/>
    </xf>
    <xf numFmtId="4" fontId="70" fillId="0" borderId="29" xfId="991" applyNumberFormat="1" applyFont="1" applyBorder="1" applyAlignment="1">
      <alignment horizontal="center" vertical="center" wrapText="1"/>
      <protection/>
    </xf>
    <xf numFmtId="4" fontId="63" fillId="0" borderId="29" xfId="991" applyNumberFormat="1" applyFont="1" applyBorder="1" applyAlignment="1">
      <alignment horizontal="center" vertical="center" wrapText="1"/>
      <protection/>
    </xf>
    <xf numFmtId="4" fontId="71" fillId="0" borderId="29" xfId="991" applyNumberFormat="1" applyFont="1" applyBorder="1" applyAlignment="1">
      <alignment horizontal="center" vertical="center" wrapText="1"/>
      <protection/>
    </xf>
    <xf numFmtId="4" fontId="72" fillId="0" borderId="29" xfId="991" applyNumberFormat="1" applyFont="1" applyBorder="1" applyAlignment="1">
      <alignment horizontal="center" vertical="center" wrapText="1"/>
      <protection/>
    </xf>
    <xf numFmtId="4" fontId="71" fillId="0" borderId="29" xfId="991" applyNumberFormat="1" applyFont="1" applyBorder="1" applyAlignment="1">
      <alignment vertical="top" wrapText="1"/>
      <protection/>
    </xf>
    <xf numFmtId="4" fontId="69" fillId="0" borderId="29" xfId="991" applyNumberFormat="1" applyFont="1" applyBorder="1" applyAlignment="1">
      <alignment horizontal="center" vertical="center" wrapText="1"/>
      <protection/>
    </xf>
    <xf numFmtId="4" fontId="62" fillId="0" borderId="29" xfId="991" applyNumberFormat="1" applyFont="1" applyBorder="1" applyAlignment="1">
      <alignment horizontal="center" vertical="center" wrapText="1"/>
      <protection/>
    </xf>
    <xf numFmtId="4" fontId="4" fillId="0" borderId="29" xfId="991" applyNumberFormat="1" applyFont="1" applyBorder="1" applyAlignment="1">
      <alignment horizontal="center" vertical="center" wrapText="1"/>
      <protection/>
    </xf>
    <xf numFmtId="4" fontId="1" fillId="0" borderId="29" xfId="991" applyNumberFormat="1" applyFont="1" applyBorder="1" applyAlignment="1">
      <alignment horizontal="center" vertical="center" wrapText="1"/>
      <protection/>
    </xf>
    <xf numFmtId="4" fontId="62" fillId="0" borderId="29" xfId="991" applyNumberFormat="1" applyFont="1" applyBorder="1" applyAlignment="1">
      <alignment horizontal="center" vertical="center"/>
      <protection/>
    </xf>
    <xf numFmtId="0" fontId="5" fillId="0" borderId="0" xfId="990" applyFont="1" applyAlignment="1">
      <alignment vertical="center"/>
      <protection/>
    </xf>
    <xf numFmtId="4" fontId="62" fillId="0" borderId="0" xfId="990" applyNumberFormat="1" applyFont="1" applyAlignment="1">
      <alignment vertical="center"/>
      <protection/>
    </xf>
    <xf numFmtId="4" fontId="0" fillId="0" borderId="0" xfId="990" applyNumberFormat="1" applyAlignment="1">
      <alignment vertical="center"/>
      <protection/>
    </xf>
    <xf numFmtId="4" fontId="5" fillId="0" borderId="0" xfId="990" applyNumberFormat="1" applyFont="1" applyAlignment="1">
      <alignment vertical="center"/>
      <protection/>
    </xf>
    <xf numFmtId="4" fontId="0" fillId="0" borderId="0" xfId="990" applyNumberFormat="1" applyFont="1" applyAlignment="1">
      <alignment vertical="center"/>
      <protection/>
    </xf>
    <xf numFmtId="4" fontId="68" fillId="0" borderId="29" xfId="990" applyNumberFormat="1" applyFont="1" applyBorder="1" applyAlignment="1">
      <alignment horizontal="center" vertical="center" wrapText="1"/>
      <protection/>
    </xf>
    <xf numFmtId="4" fontId="81" fillId="0" borderId="29" xfId="990" applyNumberFormat="1" applyFont="1" applyBorder="1" applyAlignment="1">
      <alignment vertical="center"/>
      <protection/>
    </xf>
    <xf numFmtId="4" fontId="2" fillId="0" borderId="29" xfId="990" applyNumberFormat="1" applyFont="1" applyBorder="1" applyAlignment="1">
      <alignment horizontal="right" vertical="center"/>
      <protection/>
    </xf>
    <xf numFmtId="4" fontId="2" fillId="0" borderId="29" xfId="990" applyNumberFormat="1" applyFont="1" applyBorder="1" applyAlignment="1">
      <alignment vertical="center"/>
      <protection/>
    </xf>
    <xf numFmtId="4" fontId="6" fillId="0" borderId="29" xfId="990" applyNumberFormat="1" applyFont="1" applyBorder="1" applyAlignment="1">
      <alignment vertical="center"/>
      <protection/>
    </xf>
    <xf numFmtId="4" fontId="2" fillId="0" borderId="0" xfId="0" applyNumberFormat="1" applyFont="1" applyAlignment="1">
      <alignment vertical="center" wrapText="1"/>
    </xf>
    <xf numFmtId="4" fontId="6" fillId="0" borderId="0" xfId="990" applyNumberFormat="1" applyFont="1" applyAlignment="1">
      <alignment vertical="center"/>
      <protection/>
    </xf>
    <xf numFmtId="4" fontId="1" fillId="80" borderId="29" xfId="992" applyNumberFormat="1" applyFont="1" applyFill="1" applyBorder="1" applyAlignment="1">
      <alignment vertical="center" wrapText="1"/>
      <protection/>
    </xf>
    <xf numFmtId="4" fontId="1" fillId="0" borderId="29" xfId="992" applyNumberFormat="1" applyFont="1" applyBorder="1" applyAlignment="1">
      <alignment vertical="center" wrapText="1"/>
      <protection/>
    </xf>
    <xf numFmtId="4" fontId="62" fillId="80" borderId="29" xfId="992" applyNumberFormat="1" applyFont="1" applyFill="1" applyBorder="1" applyAlignment="1">
      <alignment vertical="center" wrapText="1"/>
      <protection/>
    </xf>
    <xf numFmtId="4" fontId="62" fillId="0" borderId="29" xfId="0" applyNumberFormat="1" applyFont="1" applyBorder="1" applyAlignment="1">
      <alignment horizontal="center" vertical="center" wrapText="1"/>
    </xf>
    <xf numFmtId="4" fontId="1" fillId="0" borderId="34" xfId="0" applyNumberFormat="1" applyFont="1" applyBorder="1" applyAlignment="1">
      <alignment horizontal="center" vertical="center" wrapText="1"/>
    </xf>
    <xf numFmtId="4" fontId="79" fillId="0" borderId="29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2" fontId="81" fillId="0" borderId="29" xfId="0" applyNumberFormat="1" applyFont="1" applyBorder="1" applyAlignment="1">
      <alignment horizontal="right" wrapText="1"/>
    </xf>
    <xf numFmtId="4" fontId="62" fillId="0" borderId="29" xfId="0" applyNumberFormat="1" applyFont="1" applyBorder="1" applyAlignment="1">
      <alignment vertical="center" wrapText="1"/>
    </xf>
    <xf numFmtId="4" fontId="1" fillId="0" borderId="21" xfId="988" applyNumberFormat="1" applyFont="1" applyBorder="1" applyAlignment="1">
      <alignment vertical="center" wrapText="1"/>
      <protection/>
    </xf>
    <xf numFmtId="4" fontId="62" fillId="0" borderId="21" xfId="988" applyNumberFormat="1" applyFont="1" applyBorder="1" applyAlignment="1">
      <alignment vertical="center" wrapText="1"/>
      <protection/>
    </xf>
    <xf numFmtId="4" fontId="80" fillId="0" borderId="29" xfId="989" applyNumberFormat="1" applyFont="1" applyBorder="1" applyAlignment="1">
      <alignment horizontal="right" vertical="center" wrapText="1"/>
      <protection/>
    </xf>
    <xf numFmtId="4" fontId="73" fillId="0" borderId="29" xfId="989" applyNumberFormat="1" applyFont="1" applyBorder="1" applyAlignment="1">
      <alignment horizontal="right" vertical="center" wrapText="1"/>
      <protection/>
    </xf>
    <xf numFmtId="4" fontId="80" fillId="0" borderId="29" xfId="989" applyNumberFormat="1" applyFont="1" applyBorder="1" applyAlignment="1">
      <alignment horizontal="center" vertical="center" wrapText="1"/>
      <protection/>
    </xf>
    <xf numFmtId="0" fontId="0" fillId="80" borderId="0" xfId="0" applyFill="1" applyAlignment="1">
      <alignment vertical="center"/>
    </xf>
    <xf numFmtId="0" fontId="63" fillId="8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80" borderId="0" xfId="0" applyFont="1" applyFill="1" applyAlignment="1">
      <alignment horizontal="right" vertical="center"/>
    </xf>
    <xf numFmtId="0" fontId="62" fillId="80" borderId="0" xfId="0" applyFont="1" applyFill="1" applyAlignment="1">
      <alignment horizontal="right" vertical="center"/>
    </xf>
    <xf numFmtId="0" fontId="1" fillId="80" borderId="0" xfId="0" applyFont="1" applyFill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62" fillId="0" borderId="28" xfId="0" applyFont="1" applyBorder="1" applyAlignment="1">
      <alignment/>
    </xf>
    <xf numFmtId="0" fontId="62" fillId="0" borderId="34" xfId="0" applyFont="1" applyBorder="1" applyAlignment="1">
      <alignment/>
    </xf>
    <xf numFmtId="0" fontId="1" fillId="0" borderId="0" xfId="0" applyFont="1" applyAlignment="1">
      <alignment/>
    </xf>
    <xf numFmtId="0" fontId="62" fillId="0" borderId="0" xfId="0" applyFont="1" applyAlignment="1">
      <alignment/>
    </xf>
    <xf numFmtId="0" fontId="1" fillId="0" borderId="29" xfId="0" applyFont="1" applyBorder="1" applyAlignment="1">
      <alignment vertical="center" wrapText="1"/>
    </xf>
    <xf numFmtId="0" fontId="1" fillId="80" borderId="42" xfId="991" applyFont="1" applyFill="1" applyBorder="1">
      <alignment/>
      <protection/>
    </xf>
    <xf numFmtId="0" fontId="62" fillId="80" borderId="29" xfId="0" applyFont="1" applyFill="1" applyBorder="1" applyAlignment="1">
      <alignment horizontal="center" vertical="center" wrapText="1"/>
    </xf>
    <xf numFmtId="0" fontId="1" fillId="80" borderId="29" xfId="0" applyFont="1" applyFill="1" applyBorder="1" applyAlignment="1">
      <alignment horizontal="center" vertical="center"/>
    </xf>
    <xf numFmtId="0" fontId="1" fillId="80" borderId="34" xfId="0" applyFont="1" applyFill="1" applyBorder="1" applyAlignment="1">
      <alignment horizontal="center" wrapText="1"/>
    </xf>
    <xf numFmtId="0" fontId="1" fillId="80" borderId="29" xfId="0" applyFont="1" applyFill="1" applyBorder="1" applyAlignment="1">
      <alignment horizontal="center" vertical="top" wrapText="1"/>
    </xf>
    <xf numFmtId="0" fontId="1" fillId="80" borderId="29" xfId="0" applyFont="1" applyFill="1" applyBorder="1" applyAlignment="1">
      <alignment horizontal="center" vertical="center" wrapText="1"/>
    </xf>
    <xf numFmtId="0" fontId="62" fillId="80" borderId="29" xfId="0" applyFont="1" applyFill="1" applyBorder="1" applyAlignment="1">
      <alignment horizontal="center" vertical="center"/>
    </xf>
    <xf numFmtId="0" fontId="62" fillId="80" borderId="32" xfId="0" applyFont="1" applyFill="1" applyBorder="1" applyAlignment="1">
      <alignment horizontal="left" wrapText="1"/>
    </xf>
    <xf numFmtId="0" fontId="1" fillId="80" borderId="29" xfId="0" applyFont="1" applyFill="1" applyBorder="1" applyAlignment="1">
      <alignment horizontal="left" vertical="top" wrapText="1"/>
    </xf>
    <xf numFmtId="0" fontId="62" fillId="80" borderId="28" xfId="0" applyFont="1" applyFill="1" applyBorder="1" applyAlignment="1">
      <alignment horizontal="center" vertical="center"/>
    </xf>
    <xf numFmtId="0" fontId="62" fillId="80" borderId="28" xfId="0" applyFont="1" applyFill="1" applyBorder="1" applyAlignment="1">
      <alignment horizontal="left"/>
    </xf>
    <xf numFmtId="0" fontId="62" fillId="80" borderId="30" xfId="0" applyFont="1" applyFill="1" applyBorder="1" applyAlignment="1">
      <alignment/>
    </xf>
    <xf numFmtId="0" fontId="62" fillId="80" borderId="34" xfId="0" applyFont="1" applyFill="1" applyBorder="1" applyAlignment="1">
      <alignment horizontal="left" wrapText="1" indent="1"/>
    </xf>
    <xf numFmtId="0" fontId="1" fillId="80" borderId="29" xfId="0" applyFont="1" applyFill="1" applyBorder="1" applyAlignment="1">
      <alignment horizontal="left" wrapText="1"/>
    </xf>
    <xf numFmtId="0" fontId="1" fillId="80" borderId="29" xfId="0" applyFont="1" applyFill="1" applyBorder="1" applyAlignment="1" quotePrefix="1">
      <alignment horizontal="left" vertical="top" wrapText="1"/>
    </xf>
    <xf numFmtId="49" fontId="1" fillId="80" borderId="28" xfId="0" applyNumberFormat="1" applyFont="1" applyFill="1" applyBorder="1" applyAlignment="1">
      <alignment horizontal="center" vertical="center"/>
    </xf>
    <xf numFmtId="0" fontId="1" fillId="80" borderId="28" xfId="0" applyFont="1" applyFill="1" applyBorder="1" applyAlignment="1">
      <alignment horizontal="left"/>
    </xf>
    <xf numFmtId="0" fontId="1" fillId="80" borderId="34" xfId="0" applyFont="1" applyFill="1" applyBorder="1" applyAlignment="1">
      <alignment wrapText="1"/>
    </xf>
    <xf numFmtId="49" fontId="1" fillId="80" borderId="29" xfId="0" applyNumberFormat="1" applyFont="1" applyFill="1" applyBorder="1" applyAlignment="1">
      <alignment horizontal="center" vertical="center"/>
    </xf>
    <xf numFmtId="0" fontId="62" fillId="80" borderId="35" xfId="0" applyFont="1" applyFill="1" applyBorder="1" applyAlignment="1">
      <alignment horizontal="center" vertical="center"/>
    </xf>
    <xf numFmtId="0" fontId="62" fillId="80" borderId="38" xfId="0" applyFont="1" applyFill="1" applyBorder="1" applyAlignment="1">
      <alignment wrapText="1"/>
    </xf>
    <xf numFmtId="0" fontId="62" fillId="80" borderId="28" xfId="0" applyFont="1" applyFill="1" applyBorder="1" applyAlignment="1">
      <alignment/>
    </xf>
    <xf numFmtId="0" fontId="62" fillId="80" borderId="34" xfId="0" applyFont="1" applyFill="1" applyBorder="1" applyAlignment="1">
      <alignment/>
    </xf>
    <xf numFmtId="0" fontId="62" fillId="80" borderId="34" xfId="0" applyFont="1" applyFill="1" applyBorder="1" applyAlignment="1">
      <alignment wrapText="1"/>
    </xf>
    <xf numFmtId="16" fontId="1" fillId="80" borderId="29" xfId="0" applyNumberFormat="1" applyFont="1" applyFill="1" applyBorder="1" applyAlignment="1">
      <alignment horizontal="left" vertical="top" wrapText="1"/>
    </xf>
    <xf numFmtId="16" fontId="1" fillId="80" borderId="29" xfId="0" applyNumberFormat="1" applyFont="1" applyFill="1" applyBorder="1" applyAlignment="1">
      <alignment horizontal="center" vertical="center" wrapText="1"/>
    </xf>
    <xf numFmtId="0" fontId="1" fillId="80" borderId="30" xfId="0" applyFont="1" applyFill="1" applyBorder="1" applyAlignment="1">
      <alignment horizontal="left" wrapText="1"/>
    </xf>
    <xf numFmtId="16" fontId="1" fillId="0" borderId="29" xfId="0" applyNumberFormat="1" applyFont="1" applyBorder="1" applyAlignment="1">
      <alignment horizontal="left" vertical="top" wrapText="1"/>
    </xf>
    <xf numFmtId="16" fontId="1" fillId="0" borderId="29" xfId="0" applyNumberFormat="1" applyFont="1" applyBorder="1" applyAlignment="1">
      <alignment horizontal="center" vertical="center" wrapText="1"/>
    </xf>
    <xf numFmtId="16" fontId="1" fillId="80" borderId="29" xfId="0" applyNumberFormat="1" applyFont="1" applyFill="1" applyBorder="1" applyAlignment="1" quotePrefix="1">
      <alignment horizontal="left" vertical="top" wrapText="1"/>
    </xf>
    <xf numFmtId="16" fontId="1" fillId="80" borderId="29" xfId="0" applyNumberFormat="1" applyFont="1" applyFill="1" applyBorder="1" applyAlignment="1" quotePrefix="1">
      <alignment horizontal="center" vertical="center" wrapText="1"/>
    </xf>
    <xf numFmtId="0" fontId="62" fillId="80" borderId="34" xfId="0" applyFont="1" applyFill="1" applyBorder="1" applyAlignment="1">
      <alignment horizontal="left"/>
    </xf>
    <xf numFmtId="0" fontId="1" fillId="80" borderId="0" xfId="0" applyFont="1" applyFill="1" applyAlignment="1">
      <alignment horizontal="left"/>
    </xf>
    <xf numFmtId="0" fontId="62" fillId="80" borderId="29" xfId="0" applyFont="1" applyFill="1" applyBorder="1" applyAlignment="1">
      <alignment horizontal="center" vertical="top" wrapText="1"/>
    </xf>
    <xf numFmtId="4" fontId="1" fillId="81" borderId="29" xfId="992" applyNumberFormat="1" applyFont="1" applyFill="1" applyBorder="1" applyAlignment="1">
      <alignment vertical="center" wrapText="1"/>
      <protection/>
    </xf>
    <xf numFmtId="4" fontId="80" fillId="81" borderId="29" xfId="989" applyNumberFormat="1" applyFont="1" applyFill="1" applyBorder="1" applyAlignment="1">
      <alignment horizontal="center" vertical="center" wrapText="1"/>
      <protection/>
    </xf>
    <xf numFmtId="0" fontId="62" fillId="0" borderId="30" xfId="0" applyFont="1" applyBorder="1" applyAlignment="1">
      <alignment vertical="center" wrapText="1"/>
    </xf>
    <xf numFmtId="2" fontId="81" fillId="0" borderId="29" xfId="0" applyNumberFormat="1" applyFont="1" applyBorder="1" applyAlignment="1">
      <alignment horizontal="right" vertical="top" wrapText="1"/>
    </xf>
    <xf numFmtId="2" fontId="1" fillId="80" borderId="29" xfId="0" applyNumberFormat="1" applyFont="1" applyFill="1" applyBorder="1" applyAlignment="1">
      <alignment horizontal="right" vertical="center" wrapText="1"/>
    </xf>
    <xf numFmtId="2" fontId="1" fillId="80" borderId="29" xfId="0" applyNumberFormat="1" applyFont="1" applyFill="1" applyBorder="1" applyAlignment="1">
      <alignment horizontal="center" vertical="center" wrapText="1"/>
    </xf>
    <xf numFmtId="2" fontId="1" fillId="80" borderId="29" xfId="0" applyNumberFormat="1" applyFont="1" applyFill="1" applyBorder="1" applyAlignment="1">
      <alignment vertical="center" wrapText="1"/>
    </xf>
    <xf numFmtId="2" fontId="62" fillId="80" borderId="29" xfId="0" applyNumberFormat="1" applyFont="1" applyFill="1" applyBorder="1" applyAlignment="1">
      <alignment horizontal="center" vertical="center" wrapText="1"/>
    </xf>
    <xf numFmtId="0" fontId="80" fillId="0" borderId="29" xfId="0" applyFont="1" applyBorder="1" applyAlignment="1">
      <alignment horizontal="center" vertical="center" wrapText="1"/>
    </xf>
    <xf numFmtId="0" fontId="73" fillId="0" borderId="29" xfId="0" applyFont="1" applyBorder="1" applyAlignment="1">
      <alignment horizontal="center" vertical="center" wrapText="1"/>
    </xf>
    <xf numFmtId="0" fontId="73" fillId="0" borderId="28" xfId="0" applyFont="1" applyBorder="1" applyAlignment="1">
      <alignment horizontal="center" vertical="center" wrapText="1"/>
    </xf>
    <xf numFmtId="0" fontId="80" fillId="0" borderId="29" xfId="0" applyFont="1" applyBorder="1" applyAlignment="1">
      <alignment vertical="center" wrapText="1"/>
    </xf>
    <xf numFmtId="0" fontId="1" fillId="80" borderId="30" xfId="0" applyFont="1" applyFill="1" applyBorder="1" applyAlignment="1">
      <alignment horizontal="left" vertical="center" wrapText="1"/>
    </xf>
    <xf numFmtId="0" fontId="73" fillId="0" borderId="34" xfId="0" applyFont="1" applyBorder="1" applyAlignment="1">
      <alignment vertical="center" wrapText="1"/>
    </xf>
    <xf numFmtId="0" fontId="73" fillId="0" borderId="29" xfId="0" applyFont="1" applyBorder="1" applyAlignment="1">
      <alignment vertical="center" wrapText="1"/>
    </xf>
    <xf numFmtId="2" fontId="80" fillId="0" borderId="29" xfId="0" applyNumberFormat="1" applyFont="1" applyBorder="1" applyAlignment="1">
      <alignment vertical="center" wrapText="1"/>
    </xf>
    <xf numFmtId="2" fontId="73" fillId="0" borderId="29" xfId="0" applyNumberFormat="1" applyFont="1" applyBorder="1" applyAlignment="1">
      <alignment vertical="center" wrapText="1"/>
    </xf>
    <xf numFmtId="4" fontId="73" fillId="0" borderId="29" xfId="989" applyNumberFormat="1" applyFont="1" applyBorder="1" applyAlignment="1">
      <alignment horizontal="center" vertical="center" wrapText="1"/>
      <protection/>
    </xf>
    <xf numFmtId="4" fontId="73" fillId="81" borderId="29" xfId="989" applyNumberFormat="1" applyFont="1" applyFill="1" applyBorder="1" applyAlignment="1">
      <alignment horizontal="center" vertical="center" wrapText="1"/>
      <protection/>
    </xf>
    <xf numFmtId="0" fontId="76" fillId="0" borderId="0" xfId="0" applyFont="1" applyAlignment="1">
      <alignment/>
    </xf>
    <xf numFmtId="0" fontId="0" fillId="0" borderId="29" xfId="0" applyBorder="1" applyAlignment="1">
      <alignment/>
    </xf>
    <xf numFmtId="49" fontId="62" fillId="0" borderId="29" xfId="0" applyNumberFormat="1" applyFont="1" applyBorder="1" applyAlignment="1">
      <alignment horizontal="left" vertical="center"/>
    </xf>
    <xf numFmtId="2" fontId="73" fillId="0" borderId="29" xfId="0" applyNumberFormat="1" applyFont="1" applyBorder="1" applyAlignment="1">
      <alignment/>
    </xf>
    <xf numFmtId="2" fontId="80" fillId="0" borderId="29" xfId="0" applyNumberFormat="1" applyFont="1" applyBorder="1" applyAlignment="1">
      <alignment/>
    </xf>
    <xf numFmtId="0" fontId="1" fillId="0" borderId="29" xfId="0" applyFont="1" applyBorder="1" applyAlignment="1">
      <alignment horizontal="right" vertical="center" wrapText="1"/>
    </xf>
    <xf numFmtId="49" fontId="120" fillId="0" borderId="29" xfId="0" applyNumberFormat="1" applyFont="1" applyBorder="1" applyAlignment="1">
      <alignment horizontal="right" vertical="center" wrapText="1"/>
    </xf>
    <xf numFmtId="49" fontId="120" fillId="0" borderId="29" xfId="0" applyNumberFormat="1" applyFont="1" applyBorder="1" applyAlignment="1" quotePrefix="1">
      <alignment horizontal="right" vertical="center" wrapText="1"/>
    </xf>
    <xf numFmtId="49" fontId="1" fillId="0" borderId="29" xfId="0" applyNumberFormat="1" applyFont="1" applyBorder="1" applyAlignment="1">
      <alignment horizontal="right" vertical="center"/>
    </xf>
    <xf numFmtId="49" fontId="1" fillId="0" borderId="35" xfId="0" applyNumberFormat="1" applyFont="1" applyBorder="1" applyAlignment="1">
      <alignment horizontal="right" vertical="center" wrapText="1"/>
    </xf>
    <xf numFmtId="0" fontId="99" fillId="80" borderId="0" xfId="0" applyFont="1" applyFill="1" applyAlignment="1">
      <alignment/>
    </xf>
    <xf numFmtId="4" fontId="1" fillId="0" borderId="29" xfId="991" applyNumberFormat="1" applyFont="1" applyBorder="1" applyAlignment="1">
      <alignment horizontal="right" vertical="center" wrapText="1"/>
      <protection/>
    </xf>
    <xf numFmtId="0" fontId="99" fillId="0" borderId="0" xfId="989" applyFont="1" applyAlignment="1">
      <alignment horizontal="right" vertical="center"/>
      <protection/>
    </xf>
    <xf numFmtId="0" fontId="99" fillId="0" borderId="0" xfId="989" applyFont="1" applyAlignment="1">
      <alignment horizontal="center" vertical="center"/>
      <protection/>
    </xf>
    <xf numFmtId="0" fontId="99" fillId="0" borderId="0" xfId="0" applyFont="1" applyAlignment="1">
      <alignment horizontal="center" vertical="center"/>
    </xf>
    <xf numFmtId="0" fontId="98" fillId="0" borderId="0" xfId="0" applyFont="1" applyAlignment="1">
      <alignment vertical="center"/>
    </xf>
    <xf numFmtId="0" fontId="99" fillId="80" borderId="0" xfId="0" applyFont="1" applyFill="1" applyAlignment="1">
      <alignment horizontal="center" vertical="center"/>
    </xf>
    <xf numFmtId="0" fontId="99" fillId="80" borderId="0" xfId="0" applyFont="1" applyFill="1" applyAlignment="1">
      <alignment horizontal="right" vertical="center"/>
    </xf>
    <xf numFmtId="2" fontId="81" fillId="0" borderId="29" xfId="0" applyNumberFormat="1" applyFont="1" applyBorder="1" applyAlignment="1">
      <alignment vertical="center" wrapText="1"/>
    </xf>
    <xf numFmtId="0" fontId="81" fillId="0" borderId="29" xfId="0" applyFont="1" applyBorder="1" applyAlignment="1">
      <alignment vertical="center" wrapText="1"/>
    </xf>
    <xf numFmtId="2" fontId="81" fillId="0" borderId="29" xfId="0" applyNumberFormat="1" applyFont="1" applyBorder="1" applyAlignment="1">
      <alignment horizontal="right" vertical="center" wrapText="1"/>
    </xf>
    <xf numFmtId="0" fontId="81" fillId="0" borderId="29" xfId="0" applyFont="1" applyBorder="1" applyAlignment="1">
      <alignment horizontal="right" vertical="center" wrapText="1"/>
    </xf>
    <xf numFmtId="49" fontId="1" fillId="0" borderId="34" xfId="0" applyNumberFormat="1" applyFont="1" applyBorder="1" applyAlignment="1" quotePrefix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93" fillId="0" borderId="0" xfId="0" applyFont="1" applyAlignment="1">
      <alignment horizontal="center" vertical="center" wrapText="1"/>
    </xf>
    <xf numFmtId="0" fontId="94" fillId="0" borderId="0" xfId="0" applyFont="1" applyAlignment="1">
      <alignment horizontal="center" vertical="center" wrapText="1"/>
    </xf>
    <xf numFmtId="0" fontId="94" fillId="0" borderId="0" xfId="0" applyFont="1" applyAlignment="1">
      <alignment vertical="center" wrapText="1"/>
    </xf>
    <xf numFmtId="0" fontId="8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8" fillId="0" borderId="0" xfId="0" applyFont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95" fillId="0" borderId="0" xfId="0" applyFont="1" applyAlignment="1">
      <alignment horizontal="center" vertical="center" wrapText="1"/>
    </xf>
    <xf numFmtId="0" fontId="95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4" fontId="1" fillId="0" borderId="42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horizontal="left" vertical="center" wrapText="1"/>
    </xf>
    <xf numFmtId="4" fontId="1" fillId="0" borderId="33" xfId="0" applyNumberFormat="1" applyFont="1" applyBorder="1" applyAlignment="1">
      <alignment horizontal="center" vertical="center" wrapText="1"/>
    </xf>
    <xf numFmtId="0" fontId="3" fillId="0" borderId="42" xfId="0" applyFont="1" applyBorder="1" applyAlignment="1">
      <alignment horizontal="right" vertical="center" wrapText="1"/>
    </xf>
    <xf numFmtId="0" fontId="1" fillId="0" borderId="0" xfId="0" applyFont="1" applyAlignment="1">
      <alignment horizontal="left" wrapText="1"/>
    </xf>
    <xf numFmtId="0" fontId="1" fillId="0" borderId="28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4" fontId="0" fillId="0" borderId="0" xfId="0" applyNumberFormat="1" applyFont="1" applyAlignment="1">
      <alignment horizontal="center" vertical="center" wrapText="1"/>
    </xf>
    <xf numFmtId="0" fontId="1" fillId="0" borderId="30" xfId="0" applyFont="1" applyBorder="1" applyAlignment="1">
      <alignment horizontal="left" vertical="center" wrapText="1"/>
    </xf>
    <xf numFmtId="4" fontId="1" fillId="0" borderId="0" xfId="0" applyNumberFormat="1" applyFont="1" applyAlignment="1">
      <alignment horizontal="center" wrapText="1"/>
    </xf>
    <xf numFmtId="0" fontId="1" fillId="80" borderId="0" xfId="991" applyFont="1" applyFill="1" applyAlignment="1">
      <alignment horizontal="left" wrapText="1"/>
      <protection/>
    </xf>
    <xf numFmtId="0" fontId="1" fillId="0" borderId="0" xfId="991" applyFont="1" applyAlignment="1">
      <alignment horizontal="center" vertical="top" wrapText="1"/>
      <protection/>
    </xf>
    <xf numFmtId="0" fontId="1" fillId="0" borderId="0" xfId="991" applyFont="1" applyAlignment="1">
      <alignment horizontal="center" vertical="top"/>
      <protection/>
    </xf>
    <xf numFmtId="0" fontId="1" fillId="80" borderId="0" xfId="991" applyFont="1" applyFill="1" applyAlignment="1">
      <alignment horizontal="center"/>
      <protection/>
    </xf>
    <xf numFmtId="49" fontId="1" fillId="80" borderId="42" xfId="991" applyNumberFormat="1" applyFont="1" applyFill="1" applyBorder="1" applyAlignment="1">
      <alignment horizontal="center"/>
      <protection/>
    </xf>
    <xf numFmtId="0" fontId="1" fillId="0" borderId="42" xfId="991" applyFont="1" applyBorder="1" applyAlignment="1">
      <alignment horizontal="center"/>
      <protection/>
    </xf>
    <xf numFmtId="0" fontId="1" fillId="0" borderId="0" xfId="991" applyFont="1" applyAlignment="1">
      <alignment horizontal="center"/>
      <protection/>
    </xf>
    <xf numFmtId="0" fontId="62" fillId="0" borderId="29" xfId="991" applyFont="1" applyBorder="1" applyAlignment="1">
      <alignment horizontal="center" vertical="center" wrapText="1"/>
      <protection/>
    </xf>
    <xf numFmtId="0" fontId="0" fillId="80" borderId="0" xfId="991" applyFill="1" applyAlignment="1">
      <alignment horizontal="center"/>
      <protection/>
    </xf>
    <xf numFmtId="0" fontId="91" fillId="80" borderId="0" xfId="991" applyFont="1" applyFill="1" applyAlignment="1">
      <alignment horizontal="center" vertical="top" wrapText="1"/>
      <protection/>
    </xf>
    <xf numFmtId="0" fontId="66" fillId="80" borderId="0" xfId="991" applyFont="1" applyFill="1" applyAlignment="1">
      <alignment horizontal="center" wrapText="1"/>
      <protection/>
    </xf>
    <xf numFmtId="0" fontId="92" fillId="80" borderId="0" xfId="991" applyFont="1" applyFill="1" applyAlignment="1">
      <alignment horizontal="center"/>
      <protection/>
    </xf>
    <xf numFmtId="0" fontId="1" fillId="80" borderId="0" xfId="991" applyFont="1" applyFill="1" applyAlignment="1">
      <alignment horizontal="center" vertical="top" wrapText="1"/>
      <protection/>
    </xf>
    <xf numFmtId="0" fontId="1" fillId="80" borderId="0" xfId="991" applyFont="1" applyFill="1" applyAlignment="1">
      <alignment horizontal="center" vertical="top"/>
      <protection/>
    </xf>
    <xf numFmtId="0" fontId="63" fillId="80" borderId="0" xfId="324" applyFont="1" applyFill="1" applyAlignment="1" applyProtection="1">
      <alignment horizontal="center"/>
      <protection/>
    </xf>
    <xf numFmtId="0" fontId="67" fillId="80" borderId="0" xfId="991" applyFont="1" applyFill="1" applyAlignment="1">
      <alignment horizontal="center"/>
      <protection/>
    </xf>
    <xf numFmtId="0" fontId="64" fillId="80" borderId="0" xfId="991" applyFont="1" applyFill="1" applyAlignment="1">
      <alignment horizontal="center"/>
      <protection/>
    </xf>
    <xf numFmtId="0" fontId="65" fillId="80" borderId="0" xfId="991" applyFont="1" applyFill="1" applyAlignment="1">
      <alignment horizontal="center"/>
      <protection/>
    </xf>
    <xf numFmtId="0" fontId="62" fillId="0" borderId="31" xfId="991" applyFont="1" applyBorder="1" applyAlignment="1">
      <alignment horizontal="center" vertical="center" wrapText="1"/>
      <protection/>
    </xf>
    <xf numFmtId="0" fontId="62" fillId="0" borderId="35" xfId="991" applyFont="1" applyBorder="1" applyAlignment="1">
      <alignment horizontal="center" vertical="center" wrapText="1"/>
      <protection/>
    </xf>
    <xf numFmtId="0" fontId="62" fillId="0" borderId="31" xfId="991" applyFont="1" applyBorder="1" applyAlignment="1">
      <alignment horizontal="center" vertical="center"/>
      <protection/>
    </xf>
    <xf numFmtId="0" fontId="62" fillId="0" borderId="35" xfId="991" applyFont="1" applyBorder="1" applyAlignment="1">
      <alignment horizontal="center" vertical="center"/>
      <protection/>
    </xf>
    <xf numFmtId="0" fontId="68" fillId="80" borderId="0" xfId="991" applyFont="1" applyFill="1" applyAlignment="1">
      <alignment horizontal="center"/>
      <protection/>
    </xf>
    <xf numFmtId="0" fontId="64" fillId="80" borderId="0" xfId="991" applyFont="1" applyFill="1" applyAlignment="1">
      <alignment horizontal="center"/>
      <protection/>
    </xf>
    <xf numFmtId="0" fontId="91" fillId="80" borderId="0" xfId="991" applyFont="1" applyFill="1" applyAlignment="1">
      <alignment horizontal="center" vertical="top"/>
      <protection/>
    </xf>
    <xf numFmtId="0" fontId="2" fillId="0" borderId="42" xfId="0" applyFont="1" applyBorder="1" applyAlignment="1">
      <alignment horizontal="left" vertical="center" wrapText="1"/>
    </xf>
    <xf numFmtId="0" fontId="89" fillId="0" borderId="0" xfId="990" applyFont="1" applyAlignment="1">
      <alignment horizontal="left" vertical="center" wrapText="1"/>
      <protection/>
    </xf>
    <xf numFmtId="0" fontId="2" fillId="0" borderId="33" xfId="0" applyFont="1" applyBorder="1" applyAlignment="1">
      <alignment horizontal="left" vertical="center" wrapText="1"/>
    </xf>
    <xf numFmtId="4" fontId="2" fillId="0" borderId="33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4" fontId="2" fillId="0" borderId="42" xfId="0" applyNumberFormat="1" applyFont="1" applyBorder="1" applyAlignment="1">
      <alignment horizontal="center" vertical="center" wrapText="1"/>
    </xf>
    <xf numFmtId="0" fontId="2" fillId="0" borderId="28" xfId="990" applyFont="1" applyBorder="1" applyAlignment="1">
      <alignment horizontal="left" vertical="center"/>
      <protection/>
    </xf>
    <xf numFmtId="0" fontId="6" fillId="0" borderId="30" xfId="990" applyFont="1" applyBorder="1" applyAlignment="1">
      <alignment vertical="center"/>
      <protection/>
    </xf>
    <xf numFmtId="0" fontId="6" fillId="0" borderId="34" xfId="990" applyFont="1" applyBorder="1" applyAlignment="1">
      <alignment vertical="center"/>
      <protection/>
    </xf>
    <xf numFmtId="0" fontId="2" fillId="0" borderId="0" xfId="0" applyFont="1" applyAlignment="1">
      <alignment horizontal="center" vertical="center" wrapText="1"/>
    </xf>
    <xf numFmtId="0" fontId="81" fillId="0" borderId="28" xfId="990" applyFont="1" applyBorder="1" applyAlignment="1">
      <alignment horizontal="left" vertical="center"/>
      <protection/>
    </xf>
    <xf numFmtId="0" fontId="88" fillId="0" borderId="30" xfId="990" applyFont="1" applyBorder="1" applyAlignment="1">
      <alignment vertical="center"/>
      <protection/>
    </xf>
    <xf numFmtId="0" fontId="88" fillId="0" borderId="34" xfId="990" applyFont="1" applyBorder="1" applyAlignment="1">
      <alignment vertical="center"/>
      <protection/>
    </xf>
    <xf numFmtId="0" fontId="81" fillId="0" borderId="28" xfId="990" applyFont="1" applyBorder="1" applyAlignment="1">
      <alignment vertical="center" wrapText="1"/>
      <protection/>
    </xf>
    <xf numFmtId="0" fontId="88" fillId="0" borderId="30" xfId="990" applyFont="1" applyBorder="1" applyAlignment="1">
      <alignment vertical="center" wrapText="1"/>
      <protection/>
    </xf>
    <xf numFmtId="0" fontId="88" fillId="0" borderId="34" xfId="990" applyFont="1" applyBorder="1" applyAlignment="1">
      <alignment vertical="center" wrapText="1"/>
      <protection/>
    </xf>
    <xf numFmtId="0" fontId="81" fillId="0" borderId="28" xfId="990" applyFont="1" applyBorder="1" applyAlignment="1">
      <alignment vertical="center"/>
      <protection/>
    </xf>
    <xf numFmtId="0" fontId="2" fillId="0" borderId="29" xfId="990" applyFont="1" applyBorder="1" applyAlignment="1">
      <alignment horizontal="left" vertical="center" wrapText="1"/>
      <protection/>
    </xf>
    <xf numFmtId="0" fontId="6" fillId="0" borderId="29" xfId="990" applyFont="1" applyBorder="1" applyAlignment="1">
      <alignment vertical="center"/>
      <protection/>
    </xf>
    <xf numFmtId="0" fontId="2" fillId="0" borderId="29" xfId="990" applyFont="1" applyBorder="1" applyAlignment="1">
      <alignment vertical="center" wrapText="1"/>
      <protection/>
    </xf>
    <xf numFmtId="0" fontId="81" fillId="0" borderId="28" xfId="990" applyFont="1" applyBorder="1" applyAlignment="1">
      <alignment horizontal="left" vertical="center" wrapText="1"/>
      <protection/>
    </xf>
    <xf numFmtId="0" fontId="6" fillId="0" borderId="29" xfId="990" applyFont="1" applyBorder="1" applyAlignment="1">
      <alignment vertical="center" wrapText="1"/>
      <protection/>
    </xf>
    <xf numFmtId="0" fontId="81" fillId="0" borderId="29" xfId="990" applyFont="1" applyBorder="1" applyAlignment="1">
      <alignment vertical="center" wrapText="1"/>
      <protection/>
    </xf>
    <xf numFmtId="0" fontId="63" fillId="0" borderId="0" xfId="990" applyFont="1" applyAlignment="1">
      <alignment horizontal="center" vertical="center"/>
      <protection/>
    </xf>
    <xf numFmtId="0" fontId="63" fillId="0" borderId="0" xfId="990" applyFont="1" applyAlignment="1">
      <alignment vertical="center"/>
      <protection/>
    </xf>
    <xf numFmtId="0" fontId="64" fillId="0" borderId="0" xfId="990" applyFont="1" applyAlignment="1">
      <alignment horizontal="center" vertical="center"/>
      <protection/>
    </xf>
    <xf numFmtId="0" fontId="97" fillId="0" borderId="0" xfId="990" applyFont="1" applyAlignment="1">
      <alignment vertical="center"/>
      <protection/>
    </xf>
    <xf numFmtId="0" fontId="91" fillId="0" borderId="0" xfId="990" applyFont="1" applyAlignment="1">
      <alignment horizontal="center" vertical="center"/>
      <protection/>
    </xf>
    <xf numFmtId="0" fontId="5" fillId="0" borderId="0" xfId="990" applyFont="1" applyAlignment="1">
      <alignment vertical="center"/>
      <protection/>
    </xf>
    <xf numFmtId="0" fontId="90" fillId="0" borderId="0" xfId="990" applyFont="1" applyAlignment="1">
      <alignment horizontal="right" vertical="center"/>
      <protection/>
    </xf>
    <xf numFmtId="0" fontId="68" fillId="0" borderId="29" xfId="990" applyFont="1" applyBorder="1" applyAlignment="1">
      <alignment horizontal="center" vertical="center" wrapText="1"/>
      <protection/>
    </xf>
    <xf numFmtId="0" fontId="5" fillId="0" borderId="29" xfId="990" applyFont="1" applyBorder="1" applyAlignment="1">
      <alignment vertical="center" wrapText="1"/>
      <protection/>
    </xf>
    <xf numFmtId="0" fontId="88" fillId="0" borderId="29" xfId="990" applyFont="1" applyBorder="1" applyAlignment="1">
      <alignment vertical="center"/>
      <protection/>
    </xf>
    <xf numFmtId="0" fontId="74" fillId="0" borderId="0" xfId="990" applyFont="1" applyAlignment="1">
      <alignment horizontal="justify" vertical="center"/>
      <protection/>
    </xf>
    <xf numFmtId="0" fontId="0" fillId="0" borderId="0" xfId="0" applyAlignment="1">
      <alignment/>
    </xf>
    <xf numFmtId="0" fontId="68" fillId="0" borderId="0" xfId="990" applyFont="1" applyAlignment="1">
      <alignment horizontal="center" vertical="center"/>
      <protection/>
    </xf>
    <xf numFmtId="0" fontId="96" fillId="0" borderId="0" xfId="990" applyFont="1" applyAlignment="1">
      <alignment horizontal="center" vertical="center"/>
      <protection/>
    </xf>
    <xf numFmtId="0" fontId="64" fillId="0" borderId="0" xfId="990" applyFont="1" applyAlignment="1">
      <alignment horizontal="center" vertical="center"/>
      <protection/>
    </xf>
    <xf numFmtId="0" fontId="94" fillId="0" borderId="0" xfId="990" applyFont="1" applyAlignment="1">
      <alignment vertical="center"/>
      <protection/>
    </xf>
    <xf numFmtId="0" fontId="1" fillId="80" borderId="0" xfId="992" applyFont="1" applyFill="1" applyAlignment="1">
      <alignment horizontal="left" vertical="center" wrapText="1"/>
      <protection/>
    </xf>
    <xf numFmtId="0" fontId="68" fillId="80" borderId="0" xfId="992" applyFont="1" applyFill="1" applyAlignment="1">
      <alignment horizontal="center" vertical="center" wrapText="1"/>
      <protection/>
    </xf>
    <xf numFmtId="0" fontId="1" fillId="0" borderId="0" xfId="992" applyFont="1" applyAlignment="1">
      <alignment horizontal="left" vertical="top" wrapText="1"/>
      <protection/>
    </xf>
    <xf numFmtId="0" fontId="1" fillId="0" borderId="0" xfId="992" applyFont="1" applyAlignment="1">
      <alignment horizontal="center" vertical="top" wrapText="1"/>
      <protection/>
    </xf>
    <xf numFmtId="0" fontId="60" fillId="0" borderId="0" xfId="992" applyFont="1" applyAlignment="1">
      <alignment horizontal="center"/>
      <protection/>
    </xf>
    <xf numFmtId="0" fontId="1" fillId="80" borderId="0" xfId="992" applyFont="1" applyFill="1" applyAlignment="1">
      <alignment horizontal="left" vertical="top" wrapText="1"/>
      <protection/>
    </xf>
    <xf numFmtId="0" fontId="1" fillId="80" borderId="0" xfId="992" applyFont="1" applyFill="1" applyAlignment="1">
      <alignment horizontal="center" vertical="top" wrapText="1"/>
      <protection/>
    </xf>
    <xf numFmtId="0" fontId="62" fillId="0" borderId="28" xfId="992" applyFont="1" applyBorder="1" applyAlignment="1">
      <alignment wrapText="1"/>
      <protection/>
    </xf>
    <xf numFmtId="0" fontId="62" fillId="0" borderId="30" xfId="992" applyFont="1" applyBorder="1" applyAlignment="1">
      <alignment wrapText="1"/>
      <protection/>
    </xf>
    <xf numFmtId="0" fontId="0" fillId="0" borderId="30" xfId="992" applyFont="1" applyBorder="1" applyAlignment="1">
      <alignment wrapText="1"/>
      <protection/>
    </xf>
    <xf numFmtId="0" fontId="0" fillId="0" borderId="34" xfId="992" applyFont="1" applyBorder="1" applyAlignment="1">
      <alignment wrapText="1"/>
      <protection/>
    </xf>
    <xf numFmtId="0" fontId="60" fillId="80" borderId="0" xfId="992" applyFont="1" applyFill="1" applyAlignment="1">
      <alignment horizontal="left" vertical="center"/>
      <protection/>
    </xf>
    <xf numFmtId="0" fontId="1" fillId="80" borderId="0" xfId="992" applyFont="1" applyFill="1" applyAlignment="1">
      <alignment vertical="center" wrapText="1"/>
      <protection/>
    </xf>
    <xf numFmtId="0" fontId="1" fillId="0" borderId="30" xfId="992" applyFont="1" applyBorder="1" applyAlignment="1">
      <alignment horizontal="left" vertical="center" wrapText="1"/>
      <protection/>
    </xf>
    <xf numFmtId="0" fontId="0" fillId="0" borderId="34" xfId="992" applyFont="1" applyBorder="1" applyAlignment="1">
      <alignment horizontal="left" vertical="center" wrapText="1"/>
      <protection/>
    </xf>
    <xf numFmtId="0" fontId="1" fillId="0" borderId="28" xfId="992" applyFont="1" applyBorder="1" applyAlignment="1">
      <alignment horizontal="left" vertical="center" wrapText="1"/>
      <protection/>
    </xf>
    <xf numFmtId="0" fontId="4" fillId="0" borderId="30" xfId="992" applyFont="1" applyBorder="1" applyAlignment="1">
      <alignment horizontal="left" vertical="center" wrapText="1"/>
      <protection/>
    </xf>
    <xf numFmtId="0" fontId="0" fillId="0" borderId="30" xfId="992" applyFont="1" applyBorder="1" applyAlignment="1">
      <alignment horizontal="left" vertical="center" wrapText="1"/>
      <protection/>
    </xf>
    <xf numFmtId="0" fontId="62" fillId="0" borderId="36" xfId="992" applyFont="1" applyBorder="1" applyAlignment="1">
      <alignment horizontal="left" wrapText="1"/>
      <protection/>
    </xf>
    <xf numFmtId="0" fontId="62" fillId="0" borderId="42" xfId="992" applyFont="1" applyBorder="1" applyAlignment="1">
      <alignment horizontal="left" wrapText="1"/>
      <protection/>
    </xf>
    <xf numFmtId="0" fontId="62" fillId="0" borderId="41" xfId="992" applyFont="1" applyBorder="1" applyAlignment="1">
      <alignment horizontal="left" wrapText="1"/>
      <protection/>
    </xf>
    <xf numFmtId="0" fontId="62" fillId="80" borderId="28" xfId="992" applyFont="1" applyFill="1" applyBorder="1" applyAlignment="1">
      <alignment horizontal="left" vertical="center" wrapText="1"/>
      <protection/>
    </xf>
    <xf numFmtId="0" fontId="62" fillId="80" borderId="30" xfId="992" applyFont="1" applyFill="1" applyBorder="1" applyAlignment="1">
      <alignment horizontal="left" vertical="center" wrapText="1"/>
      <protection/>
    </xf>
    <xf numFmtId="0" fontId="0" fillId="0" borderId="30" xfId="992" applyFont="1" applyBorder="1" applyAlignment="1">
      <alignment horizontal="left" vertical="center" wrapText="1"/>
      <protection/>
    </xf>
    <xf numFmtId="0" fontId="0" fillId="0" borderId="34" xfId="992" applyFont="1" applyBorder="1" applyAlignment="1">
      <alignment horizontal="left" vertical="center" wrapText="1"/>
      <protection/>
    </xf>
    <xf numFmtId="0" fontId="79" fillId="80" borderId="30" xfId="992" applyFont="1" applyFill="1" applyBorder="1" applyAlignment="1">
      <alignment horizontal="left" vertical="center" wrapText="1"/>
      <protection/>
    </xf>
    <xf numFmtId="0" fontId="1" fillId="80" borderId="30" xfId="992" applyFont="1" applyFill="1" applyBorder="1" applyAlignment="1">
      <alignment horizontal="left" vertical="center" wrapText="1"/>
      <protection/>
    </xf>
    <xf numFmtId="0" fontId="1" fillId="80" borderId="28" xfId="992" applyFont="1" applyFill="1" applyBorder="1" applyAlignment="1">
      <alignment horizontal="left" vertical="center" wrapText="1"/>
      <protection/>
    </xf>
    <xf numFmtId="0" fontId="1" fillId="80" borderId="34" xfId="992" applyFont="1" applyFill="1" applyBorder="1" applyAlignment="1">
      <alignment horizontal="left" vertical="center" wrapText="1"/>
      <protection/>
    </xf>
    <xf numFmtId="0" fontId="62" fillId="0" borderId="28" xfId="992" applyFont="1" applyBorder="1" applyAlignment="1">
      <alignment horizontal="left" vertical="center" wrapText="1"/>
      <protection/>
    </xf>
    <xf numFmtId="0" fontId="62" fillId="0" borderId="30" xfId="992" applyFont="1" applyBorder="1" applyAlignment="1">
      <alignment horizontal="left" vertical="center" wrapText="1"/>
      <protection/>
    </xf>
    <xf numFmtId="0" fontId="62" fillId="0" borderId="28" xfId="992" applyFont="1" applyBorder="1" applyAlignment="1">
      <alignment horizontal="center" vertical="center" wrapText="1"/>
      <protection/>
    </xf>
    <xf numFmtId="0" fontId="62" fillId="0" borderId="30" xfId="992" applyFont="1" applyBorder="1" applyAlignment="1">
      <alignment horizontal="center" vertical="center" wrapText="1"/>
      <protection/>
    </xf>
    <xf numFmtId="0" fontId="62" fillId="0" borderId="34" xfId="992" applyFont="1" applyBorder="1" applyAlignment="1">
      <alignment horizontal="center" vertical="center" wrapText="1"/>
      <protection/>
    </xf>
    <xf numFmtId="0" fontId="1" fillId="0" borderId="28" xfId="992" applyFont="1" applyBorder="1" applyAlignment="1">
      <alignment wrapText="1"/>
      <protection/>
    </xf>
    <xf numFmtId="0" fontId="1" fillId="0" borderId="34" xfId="992" applyFont="1" applyBorder="1" applyAlignment="1">
      <alignment horizontal="left" vertical="center" wrapText="1"/>
      <protection/>
    </xf>
    <xf numFmtId="0" fontId="63" fillId="80" borderId="0" xfId="992" applyFont="1" applyFill="1" applyAlignment="1">
      <alignment horizontal="center" vertical="center" wrapText="1"/>
      <protection/>
    </xf>
    <xf numFmtId="0" fontId="60" fillId="80" borderId="0" xfId="992" applyFont="1" applyFill="1" applyAlignment="1">
      <alignment horizontal="center" vertical="center" wrapText="1"/>
      <protection/>
    </xf>
    <xf numFmtId="0" fontId="1" fillId="80" borderId="0" xfId="992" applyFont="1" applyFill="1" applyAlignment="1">
      <alignment horizontal="center" vertical="center" wrapText="1"/>
      <protection/>
    </xf>
    <xf numFmtId="0" fontId="3" fillId="0" borderId="42" xfId="992" applyFont="1" applyBorder="1" applyAlignment="1">
      <alignment horizontal="right" vertical="center" wrapText="1"/>
      <protection/>
    </xf>
    <xf numFmtId="0" fontId="62" fillId="0" borderId="31" xfId="992" applyFont="1" applyBorder="1" applyAlignment="1">
      <alignment horizontal="center" vertical="center" wrapText="1"/>
      <protection/>
    </xf>
    <xf numFmtId="0" fontId="62" fillId="0" borderId="35" xfId="992" applyFont="1" applyBorder="1" applyAlignment="1">
      <alignment horizontal="center" vertical="center" wrapText="1"/>
      <protection/>
    </xf>
    <xf numFmtId="0" fontId="62" fillId="80" borderId="32" xfId="992" applyFont="1" applyFill="1" applyBorder="1" applyAlignment="1">
      <alignment horizontal="center" vertical="center" wrapText="1"/>
      <protection/>
    </xf>
    <xf numFmtId="0" fontId="62" fillId="80" borderId="33" xfId="992" applyFont="1" applyFill="1" applyBorder="1" applyAlignment="1">
      <alignment horizontal="center" vertical="center" wrapText="1"/>
      <protection/>
    </xf>
    <xf numFmtId="0" fontId="62" fillId="80" borderId="39" xfId="992" applyFont="1" applyFill="1" applyBorder="1" applyAlignment="1">
      <alignment horizontal="center" vertical="center" wrapText="1"/>
      <protection/>
    </xf>
    <xf numFmtId="0" fontId="62" fillId="80" borderId="36" xfId="992" applyFont="1" applyFill="1" applyBorder="1" applyAlignment="1">
      <alignment horizontal="center" vertical="center" wrapText="1"/>
      <protection/>
    </xf>
    <xf numFmtId="0" fontId="62" fillId="80" borderId="42" xfId="992" applyFont="1" applyFill="1" applyBorder="1" applyAlignment="1">
      <alignment horizontal="center" vertical="center" wrapText="1"/>
      <protection/>
    </xf>
    <xf numFmtId="0" fontId="62" fillId="80" borderId="41" xfId="992" applyFont="1" applyFill="1" applyBorder="1" applyAlignment="1">
      <alignment horizontal="center" vertical="center" wrapText="1"/>
      <protection/>
    </xf>
    <xf numFmtId="49" fontId="62" fillId="80" borderId="31" xfId="992" applyNumberFormat="1" applyFont="1" applyFill="1" applyBorder="1" applyAlignment="1">
      <alignment horizontal="center" vertical="center" wrapText="1"/>
      <protection/>
    </xf>
    <xf numFmtId="49" fontId="62" fillId="80" borderId="35" xfId="992" applyNumberFormat="1" applyFont="1" applyFill="1" applyBorder="1" applyAlignment="1">
      <alignment horizontal="center" vertical="center" wrapText="1"/>
      <protection/>
    </xf>
    <xf numFmtId="0" fontId="62" fillId="80" borderId="28" xfId="992" applyFont="1" applyFill="1" applyBorder="1" applyAlignment="1">
      <alignment horizontal="center" vertical="center" wrapText="1"/>
      <protection/>
    </xf>
    <xf numFmtId="0" fontId="62" fillId="80" borderId="30" xfId="992" applyFont="1" applyFill="1" applyBorder="1" applyAlignment="1">
      <alignment horizontal="center" vertical="center" wrapText="1"/>
      <protection/>
    </xf>
    <xf numFmtId="0" fontId="62" fillId="80" borderId="34" xfId="992" applyFont="1" applyFill="1" applyBorder="1" applyAlignment="1">
      <alignment horizontal="center" vertical="center" wrapText="1"/>
      <protection/>
    </xf>
    <xf numFmtId="0" fontId="89" fillId="0" borderId="0" xfId="992" applyFont="1" applyAlignment="1">
      <alignment horizontal="center" vertical="top" wrapText="1"/>
      <protection/>
    </xf>
    <xf numFmtId="0" fontId="0" fillId="80" borderId="0" xfId="992" applyFont="1" applyFill="1" applyAlignment="1">
      <alignment vertical="center" wrapText="1"/>
      <protection/>
    </xf>
    <xf numFmtId="0" fontId="100" fillId="80" borderId="0" xfId="992" applyFont="1" applyFill="1" applyAlignment="1">
      <alignment horizontal="center" vertical="center" wrapText="1"/>
      <protection/>
    </xf>
    <xf numFmtId="0" fontId="89" fillId="80" borderId="0" xfId="992" applyFont="1" applyFill="1" applyAlignment="1">
      <alignment horizontal="center" vertical="center" wrapText="1"/>
      <protection/>
    </xf>
    <xf numFmtId="0" fontId="93" fillId="80" borderId="0" xfId="992" applyFont="1" applyFill="1" applyAlignment="1">
      <alignment horizontal="center" vertical="center" wrapText="1"/>
      <protection/>
    </xf>
    <xf numFmtId="0" fontId="81" fillId="0" borderId="29" xfId="0" applyFont="1" applyBorder="1" applyAlignment="1">
      <alignment horizontal="center" vertical="center" wrapText="1"/>
    </xf>
    <xf numFmtId="0" fontId="1" fillId="80" borderId="0" xfId="0" applyFont="1" applyFill="1" applyAlignment="1">
      <alignment horizontal="left" vertical="center" wrapText="1"/>
    </xf>
    <xf numFmtId="0" fontId="80" fillId="80" borderId="0" xfId="0" applyFont="1" applyFill="1" applyAlignment="1">
      <alignment horizontal="center" wrapText="1"/>
    </xf>
    <xf numFmtId="0" fontId="0" fillId="80" borderId="0" xfId="0" applyFont="1" applyFill="1" applyAlignment="1">
      <alignment horizontal="center" wrapText="1"/>
    </xf>
    <xf numFmtId="0" fontId="63" fillId="80" borderId="0" xfId="0" applyFont="1" applyFill="1" applyAlignment="1">
      <alignment horizontal="center"/>
    </xf>
    <xf numFmtId="0" fontId="0" fillId="80" borderId="0" xfId="0" applyFont="1" applyFill="1" applyAlignment="1">
      <alignment horizontal="center"/>
    </xf>
    <xf numFmtId="0" fontId="81" fillId="0" borderId="31" xfId="0" applyFont="1" applyBorder="1" applyAlignment="1">
      <alignment horizontal="center" vertical="center" wrapText="1"/>
    </xf>
    <xf numFmtId="0" fontId="81" fillId="0" borderId="35" xfId="0" applyFont="1" applyBorder="1" applyAlignment="1">
      <alignment horizontal="center" vertical="center" wrapText="1"/>
    </xf>
    <xf numFmtId="0" fontId="1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63" fillId="80" borderId="0" xfId="0" applyFont="1" applyFill="1" applyAlignment="1">
      <alignment horizontal="center" vertical="center" wrapText="1"/>
    </xf>
    <xf numFmtId="0" fontId="62" fillId="0" borderId="29" xfId="0" applyFont="1" applyBorder="1" applyAlignment="1">
      <alignment horizontal="center" vertical="center" wrapText="1"/>
    </xf>
    <xf numFmtId="0" fontId="76" fillId="0" borderId="28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62" fillId="0" borderId="32" xfId="0" applyFont="1" applyBorder="1" applyAlignment="1">
      <alignment horizontal="left" vertical="center" wrapText="1"/>
    </xf>
    <xf numFmtId="0" fontId="62" fillId="0" borderId="39" xfId="0" applyFont="1" applyBorder="1" applyAlignment="1">
      <alignment horizontal="left" vertical="center" wrapText="1"/>
    </xf>
    <xf numFmtId="0" fontId="62" fillId="0" borderId="28" xfId="0" applyFont="1" applyBorder="1" applyAlignment="1">
      <alignment horizontal="left" vertical="center" wrapText="1"/>
    </xf>
    <xf numFmtId="0" fontId="62" fillId="0" borderId="34" xfId="0" applyFont="1" applyBorder="1" applyAlignment="1">
      <alignment horizontal="left" vertical="center" wrapText="1"/>
    </xf>
    <xf numFmtId="0" fontId="63" fillId="80" borderId="0" xfId="0" applyFont="1" applyFill="1" applyAlignment="1">
      <alignment horizontal="center" wrapText="1"/>
    </xf>
    <xf numFmtId="0" fontId="1" fillId="80" borderId="0" xfId="0" applyFont="1" applyFill="1" applyAlignment="1">
      <alignment wrapText="1"/>
    </xf>
    <xf numFmtId="0" fontId="62" fillId="80" borderId="29" xfId="0" applyFont="1" applyFill="1" applyBorder="1" applyAlignment="1">
      <alignment horizontal="center" vertical="center" wrapText="1"/>
    </xf>
    <xf numFmtId="0" fontId="0" fillId="80" borderId="29" xfId="0" applyFill="1" applyBorder="1" applyAlignment="1">
      <alignment horizontal="center" vertical="center" wrapText="1"/>
    </xf>
    <xf numFmtId="0" fontId="62" fillId="80" borderId="32" xfId="0" applyFont="1" applyFill="1" applyBorder="1" applyAlignment="1">
      <alignment horizontal="center" vertical="center"/>
    </xf>
    <xf numFmtId="0" fontId="1" fillId="80" borderId="33" xfId="0" applyFont="1" applyFill="1" applyBorder="1" applyAlignment="1">
      <alignment horizontal="center" vertical="center"/>
    </xf>
    <xf numFmtId="0" fontId="1" fillId="80" borderId="39" xfId="0" applyFont="1" applyFill="1" applyBorder="1" applyAlignment="1">
      <alignment horizontal="center" vertical="center"/>
    </xf>
    <xf numFmtId="0" fontId="1" fillId="80" borderId="36" xfId="0" applyFont="1" applyFill="1" applyBorder="1" applyAlignment="1">
      <alignment horizontal="center" vertical="center"/>
    </xf>
    <xf numFmtId="0" fontId="1" fillId="80" borderId="42" xfId="0" applyFont="1" applyFill="1" applyBorder="1" applyAlignment="1">
      <alignment horizontal="center" vertical="center"/>
    </xf>
    <xf numFmtId="0" fontId="1" fillId="80" borderId="41" xfId="0" applyFont="1" applyFill="1" applyBorder="1" applyAlignment="1">
      <alignment horizontal="center" vertical="center"/>
    </xf>
    <xf numFmtId="0" fontId="62" fillId="80" borderId="31" xfId="0" applyFont="1" applyFill="1" applyBorder="1" applyAlignment="1">
      <alignment horizontal="center" vertical="center" wrapText="1"/>
    </xf>
    <xf numFmtId="0" fontId="62" fillId="80" borderId="35" xfId="0" applyFont="1" applyFill="1" applyBorder="1" applyAlignment="1">
      <alignment horizontal="center" vertical="center" wrapText="1"/>
    </xf>
    <xf numFmtId="0" fontId="62" fillId="80" borderId="30" xfId="0" applyFont="1" applyFill="1" applyBorder="1" applyAlignment="1">
      <alignment horizontal="left" vertical="center" wrapText="1"/>
    </xf>
    <xf numFmtId="0" fontId="76" fillId="0" borderId="34" xfId="0" applyFont="1" applyBorder="1" applyAlignment="1">
      <alignment horizontal="left" vertical="center" wrapText="1"/>
    </xf>
    <xf numFmtId="0" fontId="62" fillId="80" borderId="32" xfId="0" applyFont="1" applyFill="1" applyBorder="1" applyAlignment="1">
      <alignment horizontal="left" wrapText="1"/>
    </xf>
    <xf numFmtId="0" fontId="76" fillId="0" borderId="33" xfId="0" applyFont="1" applyBorder="1" applyAlignment="1">
      <alignment wrapText="1"/>
    </xf>
    <xf numFmtId="0" fontId="76" fillId="0" borderId="39" xfId="0" applyFont="1" applyBorder="1" applyAlignment="1">
      <alignment wrapText="1"/>
    </xf>
    <xf numFmtId="0" fontId="62" fillId="0" borderId="30" xfId="0" applyFont="1" applyBorder="1" applyAlignment="1">
      <alignment vertical="center" wrapText="1"/>
    </xf>
    <xf numFmtId="0" fontId="62" fillId="0" borderId="34" xfId="0" applyFont="1" applyBorder="1" applyAlignment="1">
      <alignment vertical="center" wrapText="1"/>
    </xf>
    <xf numFmtId="0" fontId="62" fillId="80" borderId="38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40" xfId="0" applyBorder="1" applyAlignment="1">
      <alignment wrapText="1"/>
    </xf>
    <xf numFmtId="0" fontId="62" fillId="0" borderId="30" xfId="0" applyFont="1" applyBorder="1" applyAlignment="1">
      <alignment wrapText="1"/>
    </xf>
    <xf numFmtId="0" fontId="62" fillId="0" borderId="34" xfId="0" applyFont="1" applyBorder="1" applyAlignment="1">
      <alignment wrapText="1"/>
    </xf>
    <xf numFmtId="0" fontId="62" fillId="80" borderId="28" xfId="0" applyFont="1" applyFill="1" applyBorder="1" applyAlignment="1">
      <alignment horizontal="left" wrapText="1"/>
    </xf>
    <xf numFmtId="0" fontId="0" fillId="0" borderId="30" xfId="0" applyBorder="1" applyAlignment="1">
      <alignment wrapText="1"/>
    </xf>
    <xf numFmtId="0" fontId="0" fillId="0" borderId="34" xfId="0" applyBorder="1" applyAlignment="1">
      <alignment wrapText="1"/>
    </xf>
    <xf numFmtId="0" fontId="62" fillId="80" borderId="30" xfId="0" applyFont="1" applyFill="1" applyBorder="1" applyAlignment="1">
      <alignment horizontal="left" wrapText="1"/>
    </xf>
    <xf numFmtId="0" fontId="76" fillId="0" borderId="34" xfId="0" applyFont="1" applyBorder="1" applyAlignment="1">
      <alignment wrapText="1"/>
    </xf>
    <xf numFmtId="0" fontId="62" fillId="80" borderId="36" xfId="0" applyFont="1" applyFill="1" applyBorder="1" applyAlignment="1">
      <alignment horizontal="left" wrapText="1"/>
    </xf>
    <xf numFmtId="0" fontId="0" fillId="0" borderId="42" xfId="0" applyBorder="1" applyAlignment="1">
      <alignment wrapText="1"/>
    </xf>
    <xf numFmtId="0" fontId="0" fillId="0" borderId="41" xfId="0" applyBorder="1" applyAlignment="1">
      <alignment wrapText="1"/>
    </xf>
    <xf numFmtId="0" fontId="62" fillId="80" borderId="34" xfId="0" applyFont="1" applyFill="1" applyBorder="1" applyAlignment="1">
      <alignment horizontal="left" wrapText="1"/>
    </xf>
    <xf numFmtId="0" fontId="1" fillId="0" borderId="42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62" fillId="0" borderId="30" xfId="0" applyFont="1" applyBorder="1" applyAlignment="1">
      <alignment horizontal="left" vertical="center" wrapText="1"/>
    </xf>
    <xf numFmtId="0" fontId="76" fillId="0" borderId="34" xfId="0" applyFont="1" applyBorder="1" applyAlignment="1">
      <alignment vertical="center"/>
    </xf>
    <xf numFmtId="0" fontId="62" fillId="0" borderId="29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62" fillId="0" borderId="28" xfId="0" applyFont="1" applyBorder="1" applyAlignment="1">
      <alignment vertical="center" wrapText="1"/>
    </xf>
    <xf numFmtId="0" fontId="0" fillId="0" borderId="34" xfId="0" applyBorder="1" applyAlignment="1">
      <alignment vertical="center"/>
    </xf>
    <xf numFmtId="0" fontId="0" fillId="0" borderId="30" xfId="0" applyFont="1" applyBorder="1" applyAlignment="1">
      <alignment/>
    </xf>
    <xf numFmtId="0" fontId="0" fillId="0" borderId="34" xfId="0" applyFont="1" applyBorder="1" applyAlignment="1">
      <alignment/>
    </xf>
    <xf numFmtId="0" fontId="4" fillId="0" borderId="30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62" fillId="0" borderId="35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 wrapText="1"/>
    </xf>
    <xf numFmtId="0" fontId="62" fillId="0" borderId="33" xfId="0" applyFont="1" applyBorder="1" applyAlignment="1">
      <alignment horizontal="left" vertical="center" wrapText="1"/>
    </xf>
    <xf numFmtId="0" fontId="76" fillId="0" borderId="39" xfId="0" applyFont="1" applyBorder="1" applyAlignment="1">
      <alignment vertical="center"/>
    </xf>
    <xf numFmtId="0" fontId="62" fillId="0" borderId="29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34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89" fillId="0" borderId="0" xfId="0" applyFont="1" applyAlignment="1">
      <alignment horizontal="left" vertical="center"/>
    </xf>
    <xf numFmtId="0" fontId="62" fillId="0" borderId="32" xfId="0" applyFont="1" applyBorder="1" applyAlignment="1">
      <alignment horizontal="center" vertical="center" wrapText="1"/>
    </xf>
    <xf numFmtId="0" fontId="62" fillId="0" borderId="39" xfId="0" applyFont="1" applyBorder="1" applyAlignment="1">
      <alignment horizontal="center" vertical="center" wrapText="1"/>
    </xf>
    <xf numFmtId="0" fontId="62" fillId="0" borderId="36" xfId="0" applyFont="1" applyBorder="1" applyAlignment="1">
      <alignment horizontal="center" vertical="center" wrapText="1"/>
    </xf>
    <xf numFmtId="0" fontId="62" fillId="0" borderId="4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63" fillId="0" borderId="0" xfId="0" applyFont="1" applyAlignment="1">
      <alignment horizontal="center" vertical="center"/>
    </xf>
    <xf numFmtId="0" fontId="62" fillId="0" borderId="21" xfId="0" applyFont="1" applyBorder="1" applyAlignment="1">
      <alignment horizontal="center" vertical="center" wrapText="1"/>
    </xf>
    <xf numFmtId="0" fontId="62" fillId="0" borderId="46" xfId="0" applyFont="1" applyBorder="1" applyAlignment="1">
      <alignment horizontal="center" vertical="center" wrapText="1"/>
    </xf>
    <xf numFmtId="0" fontId="62" fillId="0" borderId="47" xfId="0" applyFont="1" applyBorder="1" applyAlignment="1">
      <alignment horizontal="center" vertical="center" wrapText="1"/>
    </xf>
    <xf numFmtId="0" fontId="62" fillId="0" borderId="48" xfId="0" applyFont="1" applyBorder="1" applyAlignment="1">
      <alignment horizontal="center" vertical="center" wrapText="1"/>
    </xf>
    <xf numFmtId="0" fontId="62" fillId="0" borderId="49" xfId="0" applyFont="1" applyBorder="1" applyAlignment="1">
      <alignment horizontal="center" vertical="center" wrapText="1"/>
    </xf>
    <xf numFmtId="0" fontId="62" fillId="0" borderId="43" xfId="0" applyFont="1" applyBorder="1" applyAlignment="1">
      <alignment horizontal="left" vertical="center" wrapText="1"/>
    </xf>
    <xf numFmtId="0" fontId="62" fillId="0" borderId="44" xfId="0" applyFont="1" applyBorder="1" applyAlignment="1">
      <alignment horizontal="left" vertical="center" wrapText="1"/>
    </xf>
    <xf numFmtId="0" fontId="62" fillId="0" borderId="46" xfId="0" applyFont="1" applyBorder="1" applyAlignment="1">
      <alignment horizontal="left" vertical="center" wrapText="1"/>
    </xf>
    <xf numFmtId="0" fontId="62" fillId="0" borderId="47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80" fillId="0" borderId="0" xfId="0" applyFont="1" applyAlignment="1">
      <alignment horizontal="center" vertical="center"/>
    </xf>
    <xf numFmtId="0" fontId="80" fillId="0" borderId="29" xfId="0" applyFont="1" applyBorder="1" applyAlignment="1">
      <alignment horizontal="center" vertical="center" wrapText="1"/>
    </xf>
    <xf numFmtId="0" fontId="80" fillId="0" borderId="32" xfId="0" applyFont="1" applyBorder="1" applyAlignment="1">
      <alignment horizontal="center" vertical="center" wrapText="1"/>
    </xf>
    <xf numFmtId="0" fontId="80" fillId="0" borderId="39" xfId="0" applyFont="1" applyBorder="1" applyAlignment="1">
      <alignment horizontal="center" vertical="center" wrapText="1"/>
    </xf>
    <xf numFmtId="0" fontId="80" fillId="0" borderId="36" xfId="0" applyFont="1" applyBorder="1" applyAlignment="1">
      <alignment horizontal="center" vertical="center" wrapText="1"/>
    </xf>
    <xf numFmtId="0" fontId="80" fillId="0" borderId="41" xfId="0" applyFont="1" applyBorder="1" applyAlignment="1">
      <alignment horizontal="center" vertical="center" wrapText="1"/>
    </xf>
    <xf numFmtId="0" fontId="80" fillId="0" borderId="28" xfId="0" applyFont="1" applyBorder="1" applyAlignment="1">
      <alignment horizontal="left" vertical="center" wrapText="1"/>
    </xf>
    <xf numFmtId="0" fontId="84" fillId="0" borderId="34" xfId="0" applyFont="1" applyBorder="1" applyAlignment="1">
      <alignment horizontal="left" vertical="center" wrapText="1"/>
    </xf>
    <xf numFmtId="0" fontId="80" fillId="0" borderId="34" xfId="0" applyFont="1" applyBorder="1" applyAlignment="1">
      <alignment horizontal="left" vertical="center" wrapText="1"/>
    </xf>
    <xf numFmtId="0" fontId="75" fillId="0" borderId="0" xfId="0" applyFont="1" applyAlignment="1">
      <alignment horizontal="center" vertical="center"/>
    </xf>
    <xf numFmtId="0" fontId="73" fillId="0" borderId="28" xfId="0" applyFont="1" applyBorder="1" applyAlignment="1">
      <alignment horizontal="center" vertical="center" wrapText="1"/>
    </xf>
    <xf numFmtId="0" fontId="73" fillId="0" borderId="34" xfId="0" applyFont="1" applyBorder="1" applyAlignment="1">
      <alignment horizontal="center" vertical="center" wrapText="1"/>
    </xf>
    <xf numFmtId="0" fontId="62" fillId="0" borderId="0" xfId="988" applyFont="1" applyAlignment="1">
      <alignment horizontal="center" vertical="center" wrapText="1"/>
      <protection/>
    </xf>
    <xf numFmtId="0" fontId="62" fillId="0" borderId="50" xfId="988" applyFont="1" applyBorder="1" applyAlignment="1">
      <alignment horizontal="left" vertical="center"/>
      <protection/>
    </xf>
    <xf numFmtId="0" fontId="76" fillId="0" borderId="0" xfId="988" applyFont="1" applyAlignment="1">
      <alignment horizontal="center" vertical="center"/>
      <protection/>
    </xf>
    <xf numFmtId="0" fontId="73" fillId="0" borderId="33" xfId="989" applyFont="1" applyBorder="1" applyAlignment="1">
      <alignment horizontal="left" vertical="center"/>
      <protection/>
    </xf>
    <xf numFmtId="0" fontId="0" fillId="0" borderId="33" xfId="989" applyBorder="1" applyAlignment="1">
      <alignment horizontal="left" vertical="center"/>
      <protection/>
    </xf>
    <xf numFmtId="0" fontId="80" fillId="0" borderId="0" xfId="989" applyFont="1" applyAlignment="1">
      <alignment horizontal="center" vertical="center"/>
      <protection/>
    </xf>
    <xf numFmtId="0" fontId="80" fillId="0" borderId="0" xfId="989" applyFont="1" applyAlignment="1">
      <alignment vertical="center"/>
      <protection/>
    </xf>
    <xf numFmtId="0" fontId="80" fillId="0" borderId="29" xfId="989" applyFont="1" applyBorder="1" applyAlignment="1">
      <alignment horizontal="center" vertical="center" wrapText="1"/>
      <protection/>
    </xf>
    <xf numFmtId="0" fontId="80" fillId="0" borderId="31" xfId="989" applyFont="1" applyBorder="1" applyAlignment="1">
      <alignment horizontal="center" vertical="center" wrapText="1"/>
      <protection/>
    </xf>
    <xf numFmtId="49" fontId="62" fillId="0" borderId="28" xfId="0" applyNumberFormat="1" applyFont="1" applyBorder="1" applyAlignment="1">
      <alignment horizontal="left" vertical="center" wrapText="1"/>
    </xf>
    <xf numFmtId="49" fontId="62" fillId="0" borderId="30" xfId="0" applyNumberFormat="1" applyFont="1" applyBorder="1" applyAlignment="1">
      <alignment horizontal="left" vertical="center" wrapText="1"/>
    </xf>
    <xf numFmtId="49" fontId="62" fillId="0" borderId="34" xfId="0" applyNumberFormat="1" applyFont="1" applyBorder="1" applyAlignment="1">
      <alignment horizontal="left" vertical="center" wrapText="1"/>
    </xf>
    <xf numFmtId="0" fontId="62" fillId="0" borderId="32" xfId="0" applyFont="1" applyBorder="1" applyAlignment="1">
      <alignment horizontal="left"/>
    </xf>
    <xf numFmtId="0" fontId="62" fillId="0" borderId="33" xfId="0" applyFont="1" applyBorder="1" applyAlignment="1">
      <alignment horizontal="left"/>
    </xf>
    <xf numFmtId="0" fontId="62" fillId="0" borderId="39" xfId="0" applyFont="1" applyBorder="1" applyAlignment="1">
      <alignment horizontal="left"/>
    </xf>
    <xf numFmtId="0" fontId="0" fillId="0" borderId="33" xfId="0" applyBorder="1" applyAlignment="1">
      <alignment horizontal="center"/>
    </xf>
    <xf numFmtId="0" fontId="62" fillId="0" borderId="0" xfId="0" applyFont="1" applyAlignment="1">
      <alignment horizontal="center"/>
    </xf>
    <xf numFmtId="0" fontId="62" fillId="80" borderId="0" xfId="0" applyFont="1" applyFill="1" applyAlignment="1">
      <alignment horizontal="center"/>
    </xf>
    <xf numFmtId="2" fontId="62" fillId="0" borderId="29" xfId="0" applyNumberFormat="1" applyFont="1" applyBorder="1" applyAlignment="1">
      <alignment horizontal="center" vertical="center" wrapText="1"/>
    </xf>
    <xf numFmtId="0" fontId="62" fillId="0" borderId="32" xfId="0" applyFont="1" applyBorder="1" applyAlignment="1">
      <alignment horizontal="center" vertical="center"/>
    </xf>
    <xf numFmtId="0" fontId="62" fillId="0" borderId="33" xfId="0" applyFont="1" applyBorder="1" applyAlignment="1">
      <alignment horizontal="center" vertical="center"/>
    </xf>
    <xf numFmtId="0" fontId="62" fillId="0" borderId="39" xfId="0" applyFont="1" applyBorder="1" applyAlignment="1">
      <alignment horizontal="center" vertical="center"/>
    </xf>
    <xf numFmtId="0" fontId="62" fillId="0" borderId="36" xfId="0" applyFont="1" applyBorder="1" applyAlignment="1">
      <alignment horizontal="center" vertical="center"/>
    </xf>
    <xf numFmtId="0" fontId="62" fillId="0" borderId="42" xfId="0" applyFont="1" applyBorder="1" applyAlignment="1">
      <alignment horizontal="center" vertical="center"/>
    </xf>
    <xf numFmtId="0" fontId="62" fillId="0" borderId="41" xfId="0" applyFont="1" applyBorder="1" applyAlignment="1">
      <alignment horizontal="center" vertical="center"/>
    </xf>
    <xf numFmtId="0" fontId="62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49" fontId="1" fillId="80" borderId="30" xfId="0" applyNumberFormat="1" applyFont="1" applyFill="1" applyBorder="1" applyAlignment="1">
      <alignment horizontal="left" wrapText="1"/>
    </xf>
    <xf numFmtId="49" fontId="4" fillId="80" borderId="34" xfId="0" applyNumberFormat="1" applyFont="1" applyFill="1" applyBorder="1" applyAlignment="1">
      <alignment horizontal="left" wrapText="1"/>
    </xf>
  </cellXfs>
  <cellStyles count="1153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1 - 20%" xfId="56"/>
    <cellStyle name="Accent1 - 20% 2" xfId="57"/>
    <cellStyle name="Accent1 - 20% 2 2" xfId="58"/>
    <cellStyle name="Accent1 - 20% 3" xfId="59"/>
    <cellStyle name="Accent1 - 40%" xfId="60"/>
    <cellStyle name="Accent1 - 40% 2" xfId="61"/>
    <cellStyle name="Accent1 - 40% 2 2" xfId="62"/>
    <cellStyle name="Accent1 - 40% 3" xfId="63"/>
    <cellStyle name="Accent1 - 60%" xfId="64"/>
    <cellStyle name="Accent1 2" xfId="65"/>
    <cellStyle name="Accent1 3" xfId="66"/>
    <cellStyle name="Accent1 4" xfId="67"/>
    <cellStyle name="Accent1 5" xfId="68"/>
    <cellStyle name="Accent1 6" xfId="69"/>
    <cellStyle name="Accent1 7" xfId="70"/>
    <cellStyle name="Accent1 8" xfId="71"/>
    <cellStyle name="Accent1 9" xfId="72"/>
    <cellStyle name="Accent1_10VSAFAS2,3p" xfId="73"/>
    <cellStyle name="Accent2" xfId="74"/>
    <cellStyle name="Accent2 - 20%" xfId="75"/>
    <cellStyle name="Accent2 - 20% 2" xfId="76"/>
    <cellStyle name="Accent2 - 20% 2 2" xfId="77"/>
    <cellStyle name="Accent2 - 20% 3" xfId="78"/>
    <cellStyle name="Accent2 - 40%" xfId="79"/>
    <cellStyle name="Accent2 - 40% 2" xfId="80"/>
    <cellStyle name="Accent2 - 40% 2 2" xfId="81"/>
    <cellStyle name="Accent2 - 40% 3" xfId="82"/>
    <cellStyle name="Accent2 - 60%" xfId="83"/>
    <cellStyle name="Accent2 2" xfId="84"/>
    <cellStyle name="Accent2 3" xfId="85"/>
    <cellStyle name="Accent2 4" xfId="86"/>
    <cellStyle name="Accent2 5" xfId="87"/>
    <cellStyle name="Accent2 6" xfId="88"/>
    <cellStyle name="Accent2 7" xfId="89"/>
    <cellStyle name="Accent2 8" xfId="90"/>
    <cellStyle name="Accent2 9" xfId="91"/>
    <cellStyle name="Accent2_10VSAFAS2,3p" xfId="92"/>
    <cellStyle name="Accent3" xfId="93"/>
    <cellStyle name="Accent3 - 20%" xfId="94"/>
    <cellStyle name="Accent3 - 20% 2" xfId="95"/>
    <cellStyle name="Accent3 - 20% 2 2" xfId="96"/>
    <cellStyle name="Accent3 - 20% 3" xfId="97"/>
    <cellStyle name="Accent3 - 40%" xfId="98"/>
    <cellStyle name="Accent3 - 40% 2" xfId="99"/>
    <cellStyle name="Accent3 - 40% 2 2" xfId="100"/>
    <cellStyle name="Accent3 - 40% 3" xfId="101"/>
    <cellStyle name="Accent3 - 60%" xfId="102"/>
    <cellStyle name="Accent3 2" xfId="103"/>
    <cellStyle name="Accent3 3" xfId="104"/>
    <cellStyle name="Accent3 4" xfId="105"/>
    <cellStyle name="Accent3 5" xfId="106"/>
    <cellStyle name="Accent3 6" xfId="107"/>
    <cellStyle name="Accent3 7" xfId="108"/>
    <cellStyle name="Accent3 8" xfId="109"/>
    <cellStyle name="Accent3 9" xfId="110"/>
    <cellStyle name="Accent3_10VSAFAS2,3p" xfId="111"/>
    <cellStyle name="Accent4" xfId="112"/>
    <cellStyle name="Accent4 - 20%" xfId="113"/>
    <cellStyle name="Accent4 - 20% 2" xfId="114"/>
    <cellStyle name="Accent4 - 20% 2 2" xfId="115"/>
    <cellStyle name="Accent4 - 20% 3" xfId="116"/>
    <cellStyle name="Accent4 - 40%" xfId="117"/>
    <cellStyle name="Accent4 - 40% 2" xfId="118"/>
    <cellStyle name="Accent4 - 40% 2 2" xfId="119"/>
    <cellStyle name="Accent4 - 40% 3" xfId="120"/>
    <cellStyle name="Accent4 - 60%" xfId="121"/>
    <cellStyle name="Accent4 2" xfId="122"/>
    <cellStyle name="Accent4 3" xfId="123"/>
    <cellStyle name="Accent4 4" xfId="124"/>
    <cellStyle name="Accent4 5" xfId="125"/>
    <cellStyle name="Accent4 6" xfId="126"/>
    <cellStyle name="Accent4 7" xfId="127"/>
    <cellStyle name="Accent4 8" xfId="128"/>
    <cellStyle name="Accent4 9" xfId="129"/>
    <cellStyle name="Accent4_10VSAFAS2,3p" xfId="130"/>
    <cellStyle name="Accent5" xfId="131"/>
    <cellStyle name="Accent5 - 20%" xfId="132"/>
    <cellStyle name="Accent5 - 20% 2" xfId="133"/>
    <cellStyle name="Accent5 - 20% 2 2" xfId="134"/>
    <cellStyle name="Accent5 - 20% 3" xfId="135"/>
    <cellStyle name="Accent5 - 40%" xfId="136"/>
    <cellStyle name="Accent5 - 40% 2" xfId="137"/>
    <cellStyle name="Accent5 - 40% 2 2" xfId="138"/>
    <cellStyle name="Accent5 - 40% 3" xfId="139"/>
    <cellStyle name="Accent5 - 60%" xfId="140"/>
    <cellStyle name="Accent5 2" xfId="141"/>
    <cellStyle name="Accent5 3" xfId="142"/>
    <cellStyle name="Accent5 4" xfId="143"/>
    <cellStyle name="Accent5 5" xfId="144"/>
    <cellStyle name="Accent5 6" xfId="145"/>
    <cellStyle name="Accent5 7" xfId="146"/>
    <cellStyle name="Accent5 8" xfId="147"/>
    <cellStyle name="Accent5 9" xfId="148"/>
    <cellStyle name="Accent5_10VSAFAS2,3p" xfId="149"/>
    <cellStyle name="Accent6" xfId="150"/>
    <cellStyle name="Accent6 - 20%" xfId="151"/>
    <cellStyle name="Accent6 - 20% 2" xfId="152"/>
    <cellStyle name="Accent6 - 20% 2 2" xfId="153"/>
    <cellStyle name="Accent6 - 20% 3" xfId="154"/>
    <cellStyle name="Accent6 - 40%" xfId="155"/>
    <cellStyle name="Accent6 - 40% 2" xfId="156"/>
    <cellStyle name="Accent6 - 40% 2 2" xfId="157"/>
    <cellStyle name="Accent6 - 40% 3" xfId="158"/>
    <cellStyle name="Accent6 - 60%" xfId="159"/>
    <cellStyle name="Accent6 2" xfId="160"/>
    <cellStyle name="Accent6 3" xfId="161"/>
    <cellStyle name="Accent6 4" xfId="162"/>
    <cellStyle name="Accent6 5" xfId="163"/>
    <cellStyle name="Accent6 6" xfId="164"/>
    <cellStyle name="Accent6 7" xfId="165"/>
    <cellStyle name="Accent6 8" xfId="166"/>
    <cellStyle name="Accent6 9" xfId="167"/>
    <cellStyle name="Accent6_10VSAFAS2,3p" xfId="168"/>
    <cellStyle name="Aiškinamasis tekstas" xfId="169"/>
    <cellStyle name="Followed Hyperlink" xfId="170"/>
    <cellStyle name="Bad" xfId="171"/>
    <cellStyle name="Bad 10" xfId="172"/>
    <cellStyle name="Bad 2" xfId="173"/>
    <cellStyle name="Bad 3" xfId="174"/>
    <cellStyle name="Bad 4" xfId="175"/>
    <cellStyle name="Bad 5" xfId="176"/>
    <cellStyle name="Bad 6" xfId="177"/>
    <cellStyle name="Bad 7" xfId="178"/>
    <cellStyle name="Bad 8" xfId="179"/>
    <cellStyle name="Bad 9" xfId="180"/>
    <cellStyle name="Bad_10VSAFAS2,3p" xfId="181"/>
    <cellStyle name="Blogas" xfId="182"/>
    <cellStyle name="Calculation" xfId="183"/>
    <cellStyle name="Calculation 2" xfId="184"/>
    <cellStyle name="Calculation 3" xfId="185"/>
    <cellStyle name="Calculation 4" xfId="186"/>
    <cellStyle name="Calculation 5" xfId="187"/>
    <cellStyle name="Calculation 6" xfId="188"/>
    <cellStyle name="Calculation 7" xfId="189"/>
    <cellStyle name="Calculation 8" xfId="190"/>
    <cellStyle name="Calculation 9" xfId="191"/>
    <cellStyle name="Calculation_10VSAFAS2,3p" xfId="192"/>
    <cellStyle name="Check Cell" xfId="193"/>
    <cellStyle name="Check Cell 2" xfId="194"/>
    <cellStyle name="Check Cell 3" xfId="195"/>
    <cellStyle name="Check Cell 4" xfId="196"/>
    <cellStyle name="Check Cell 5" xfId="197"/>
    <cellStyle name="Check Cell 6" xfId="198"/>
    <cellStyle name="Check Cell 7" xfId="199"/>
    <cellStyle name="Check Cell 8" xfId="200"/>
    <cellStyle name="Check Cell 9" xfId="201"/>
    <cellStyle name="Check Cell_10VSAFAS2,3p" xfId="202"/>
    <cellStyle name="Comma 2" xfId="203"/>
    <cellStyle name="Comma 2 2" xfId="204"/>
    <cellStyle name="Comma 2 3" xfId="205"/>
    <cellStyle name="Comma 3" xfId="206"/>
    <cellStyle name="Comma 3 2" xfId="207"/>
    <cellStyle name="Emphasis 1" xfId="208"/>
    <cellStyle name="Emphasis 1 2" xfId="209"/>
    <cellStyle name="Emphasis 2" xfId="210"/>
    <cellStyle name="Emphasis 2 2" xfId="211"/>
    <cellStyle name="Emphasis 3" xfId="212"/>
    <cellStyle name="Emphasis 3 2" xfId="213"/>
    <cellStyle name="Explanatory Text" xfId="214"/>
    <cellStyle name="Geras" xfId="215"/>
    <cellStyle name="Good" xfId="216"/>
    <cellStyle name="Good 2" xfId="217"/>
    <cellStyle name="Good 2 2" xfId="218"/>
    <cellStyle name="Good 2 2 2" xfId="219"/>
    <cellStyle name="Good 2 3" xfId="220"/>
    <cellStyle name="Good 3" xfId="221"/>
    <cellStyle name="Good 3 2" xfId="222"/>
    <cellStyle name="Good 3 2 2" xfId="223"/>
    <cellStyle name="Good 3 3" xfId="224"/>
    <cellStyle name="Good 4" xfId="225"/>
    <cellStyle name="Good 4 2" xfId="226"/>
    <cellStyle name="Good 4 2 2" xfId="227"/>
    <cellStyle name="Good 4 3" xfId="228"/>
    <cellStyle name="Good 5" xfId="229"/>
    <cellStyle name="Good 5 2" xfId="230"/>
    <cellStyle name="Good 5 2 2" xfId="231"/>
    <cellStyle name="Good 5 3" xfId="232"/>
    <cellStyle name="Good 6" xfId="233"/>
    <cellStyle name="Good 6 2" xfId="234"/>
    <cellStyle name="Good 6 2 2" xfId="235"/>
    <cellStyle name="Good 6 3" xfId="236"/>
    <cellStyle name="Good 7" xfId="237"/>
    <cellStyle name="Good 7 2" xfId="238"/>
    <cellStyle name="Good 7 2 2" xfId="239"/>
    <cellStyle name="Good 7 3" xfId="240"/>
    <cellStyle name="Good 8" xfId="241"/>
    <cellStyle name="Good 8 2" xfId="242"/>
    <cellStyle name="Good 8 2 2" xfId="243"/>
    <cellStyle name="Good 8 3" xfId="244"/>
    <cellStyle name="Good 9" xfId="245"/>
    <cellStyle name="Good 9 2" xfId="246"/>
    <cellStyle name="Good 9 2 2" xfId="247"/>
    <cellStyle name="Good 9 3" xfId="248"/>
    <cellStyle name="Good_10VSAFAS2,3p" xfId="249"/>
    <cellStyle name="Heading 1" xfId="250"/>
    <cellStyle name="Heading 1 2" xfId="251"/>
    <cellStyle name="Heading 1 3" xfId="252"/>
    <cellStyle name="Heading 1 4" xfId="253"/>
    <cellStyle name="Heading 1 5" xfId="254"/>
    <cellStyle name="Heading 1 6" xfId="255"/>
    <cellStyle name="Heading 1 7" xfId="256"/>
    <cellStyle name="Heading 1 8" xfId="257"/>
    <cellStyle name="Heading 1 9" xfId="258"/>
    <cellStyle name="Heading 1_10VSAFAS2,3p" xfId="259"/>
    <cellStyle name="Heading 2" xfId="260"/>
    <cellStyle name="Heading 2 2" xfId="261"/>
    <cellStyle name="Heading 2 3" xfId="262"/>
    <cellStyle name="Heading 2 4" xfId="263"/>
    <cellStyle name="Heading 2 5" xfId="264"/>
    <cellStyle name="Heading 2 6" xfId="265"/>
    <cellStyle name="Heading 2 7" xfId="266"/>
    <cellStyle name="Heading 2 8" xfId="267"/>
    <cellStyle name="Heading 2 9" xfId="268"/>
    <cellStyle name="Heading 2_10VSAFAS2,3p" xfId="269"/>
    <cellStyle name="Heading 3" xfId="270"/>
    <cellStyle name="Heading 3 2" xfId="271"/>
    <cellStyle name="Heading 3 3" xfId="272"/>
    <cellStyle name="Heading 3 4" xfId="273"/>
    <cellStyle name="Heading 3 5" xfId="274"/>
    <cellStyle name="Heading 3 6" xfId="275"/>
    <cellStyle name="Heading 3 7" xfId="276"/>
    <cellStyle name="Heading 3 8" xfId="277"/>
    <cellStyle name="Heading 3 9" xfId="278"/>
    <cellStyle name="Heading 3_10VSAFAS2,3p" xfId="279"/>
    <cellStyle name="Heading 4" xfId="280"/>
    <cellStyle name="Heading 4 2" xfId="281"/>
    <cellStyle name="Heading 4 3" xfId="282"/>
    <cellStyle name="Heading 4 4" xfId="283"/>
    <cellStyle name="Heading 4 5" xfId="284"/>
    <cellStyle name="Heading 4 6" xfId="285"/>
    <cellStyle name="Heading 4 7" xfId="286"/>
    <cellStyle name="Heading 4 8" xfId="287"/>
    <cellStyle name="Heading 4 9" xfId="288"/>
    <cellStyle name="Heading 4_10VSAFAS2,3p" xfId="289"/>
    <cellStyle name="Hyperlink 2" xfId="290"/>
    <cellStyle name="Hyperlink 2 10" xfId="291"/>
    <cellStyle name="Hyperlink 2 10 2" xfId="292"/>
    <cellStyle name="Hyperlink 2 11" xfId="293"/>
    <cellStyle name="Hyperlink 2 11 2" xfId="294"/>
    <cellStyle name="Hyperlink 2 12" xfId="295"/>
    <cellStyle name="Hyperlink 2 13" xfId="296"/>
    <cellStyle name="Hyperlink 2 14" xfId="297"/>
    <cellStyle name="Hyperlink 2 2" xfId="298"/>
    <cellStyle name="Hyperlink 2 2 2" xfId="299"/>
    <cellStyle name="Hyperlink 2 2 3" xfId="300"/>
    <cellStyle name="Hyperlink 2 3" xfId="301"/>
    <cellStyle name="Hyperlink 2 3 2" xfId="302"/>
    <cellStyle name="Hyperlink 2 4" xfId="303"/>
    <cellStyle name="Hyperlink 2 4 2" xfId="304"/>
    <cellStyle name="Hyperlink 2 5" xfId="305"/>
    <cellStyle name="Hyperlink 2 5 2" xfId="306"/>
    <cellStyle name="Hyperlink 2 6" xfId="307"/>
    <cellStyle name="Hyperlink 2 6 2" xfId="308"/>
    <cellStyle name="Hyperlink 2 7" xfId="309"/>
    <cellStyle name="Hyperlink 2 7 2" xfId="310"/>
    <cellStyle name="Hyperlink 2 8" xfId="311"/>
    <cellStyle name="Hyperlink 2 8 2" xfId="312"/>
    <cellStyle name="Hyperlink 2 9" xfId="313"/>
    <cellStyle name="Hyperlink 2 9 2" xfId="314"/>
    <cellStyle name="Hyperlink 3" xfId="315"/>
    <cellStyle name="Hyperlink 4" xfId="316"/>
    <cellStyle name="Hyperlink 5" xfId="317"/>
    <cellStyle name="Hyperlink 5 2" xfId="318"/>
    <cellStyle name="Hyperlink 5 3" xfId="319"/>
    <cellStyle name="Hyperlink 5 6" xfId="320"/>
    <cellStyle name="Hyperlink 5 6 2" xfId="321"/>
    <cellStyle name="Hyperlink 6" xfId="322"/>
    <cellStyle name="Hyperlink 7" xfId="323"/>
    <cellStyle name="Hyperlink" xfId="324"/>
    <cellStyle name="Input" xfId="325"/>
    <cellStyle name="Input 2" xfId="326"/>
    <cellStyle name="Input 3" xfId="327"/>
    <cellStyle name="Input 4" xfId="328"/>
    <cellStyle name="Input 5" xfId="329"/>
    <cellStyle name="Input 6" xfId="330"/>
    <cellStyle name="Input 7" xfId="331"/>
    <cellStyle name="Input 8" xfId="332"/>
    <cellStyle name="Input 9" xfId="333"/>
    <cellStyle name="Input_10VSAFAS2,3p" xfId="334"/>
    <cellStyle name="Įprastas 2" xfId="335"/>
    <cellStyle name="Įspėjimo tekstas" xfId="336"/>
    <cellStyle name="Išvestis" xfId="337"/>
    <cellStyle name="Įvestis" xfId="338"/>
    <cellStyle name="Comma" xfId="339"/>
    <cellStyle name="Comma [0]" xfId="340"/>
    <cellStyle name="Linked Cell" xfId="341"/>
    <cellStyle name="Linked Cell 2" xfId="342"/>
    <cellStyle name="Linked Cell 3" xfId="343"/>
    <cellStyle name="Linked Cell 4" xfId="344"/>
    <cellStyle name="Linked Cell 5" xfId="345"/>
    <cellStyle name="Linked Cell 6" xfId="346"/>
    <cellStyle name="Linked Cell 7" xfId="347"/>
    <cellStyle name="Linked Cell 8" xfId="348"/>
    <cellStyle name="Linked Cell 9" xfId="349"/>
    <cellStyle name="Linked Cell_10VSAFAS2,3p" xfId="350"/>
    <cellStyle name="Neutral" xfId="351"/>
    <cellStyle name="Neutral 2" xfId="352"/>
    <cellStyle name="Neutral 3" xfId="353"/>
    <cellStyle name="Neutral 4" xfId="354"/>
    <cellStyle name="Neutral 5" xfId="355"/>
    <cellStyle name="Neutral 6" xfId="356"/>
    <cellStyle name="Neutral 7" xfId="357"/>
    <cellStyle name="Neutral 8" xfId="358"/>
    <cellStyle name="Neutral 9" xfId="359"/>
    <cellStyle name="Neutral_10VSAFAS2,3p" xfId="360"/>
    <cellStyle name="Neutralus" xfId="361"/>
    <cellStyle name="Normal 10" xfId="362"/>
    <cellStyle name="Normal 10 10" xfId="363"/>
    <cellStyle name="Normal 10 10 2" xfId="364"/>
    <cellStyle name="Normal 10 10 2 2" xfId="365"/>
    <cellStyle name="Normal 10 10 2 3" xfId="366"/>
    <cellStyle name="Normal 10 10 3" xfId="367"/>
    <cellStyle name="Normal 10 10 4" xfId="368"/>
    <cellStyle name="Normal 10 11" xfId="369"/>
    <cellStyle name="Normal 10 11 2" xfId="370"/>
    <cellStyle name="Normal 10 11 3" xfId="371"/>
    <cellStyle name="Normal 10 12" xfId="372"/>
    <cellStyle name="Normal 10 12 2" xfId="373"/>
    <cellStyle name="Normal 10 12 3" xfId="374"/>
    <cellStyle name="Normal 10 13" xfId="375"/>
    <cellStyle name="Normal 10 14" xfId="376"/>
    <cellStyle name="Normal 10 15" xfId="377"/>
    <cellStyle name="Normal 10 2" xfId="378"/>
    <cellStyle name="Normal 10 2 2" xfId="379"/>
    <cellStyle name="Normal 10 2 2 2" xfId="380"/>
    <cellStyle name="Normal 10 2 2 3" xfId="381"/>
    <cellStyle name="Normal 10 2 3" xfId="382"/>
    <cellStyle name="Normal 10 2 4" xfId="383"/>
    <cellStyle name="Normal 10 3" xfId="384"/>
    <cellStyle name="Normal 10 3 2" xfId="385"/>
    <cellStyle name="Normal 10 3 2 2" xfId="386"/>
    <cellStyle name="Normal 10 3 2 3" xfId="387"/>
    <cellStyle name="Normal 10 3 3" xfId="388"/>
    <cellStyle name="Normal 10 3 4" xfId="389"/>
    <cellStyle name="Normal 10 4" xfId="390"/>
    <cellStyle name="Normal 10 4 2" xfId="391"/>
    <cellStyle name="Normal 10 4 2 2" xfId="392"/>
    <cellStyle name="Normal 10 4 2 3" xfId="393"/>
    <cellStyle name="Normal 10 4 3" xfId="394"/>
    <cellStyle name="Normal 10 4 4" xfId="395"/>
    <cellStyle name="Normal 10 5" xfId="396"/>
    <cellStyle name="Normal 10 5 2" xfId="397"/>
    <cellStyle name="Normal 10 5 2 2" xfId="398"/>
    <cellStyle name="Normal 10 5 2 3" xfId="399"/>
    <cellStyle name="Normal 10 5 3" xfId="400"/>
    <cellStyle name="Normal 10 5 4" xfId="401"/>
    <cellStyle name="Normal 10 6" xfId="402"/>
    <cellStyle name="Normal 10 6 2" xfId="403"/>
    <cellStyle name="Normal 10 6 2 2" xfId="404"/>
    <cellStyle name="Normal 10 6 2 3" xfId="405"/>
    <cellStyle name="Normal 10 6 3" xfId="406"/>
    <cellStyle name="Normal 10 6 4" xfId="407"/>
    <cellStyle name="Normal 10 7" xfId="408"/>
    <cellStyle name="Normal 10 7 2" xfId="409"/>
    <cellStyle name="Normal 10 7 2 2" xfId="410"/>
    <cellStyle name="Normal 10 7 2 3" xfId="411"/>
    <cellStyle name="Normal 10 7 3" xfId="412"/>
    <cellStyle name="Normal 10 7 4" xfId="413"/>
    <cellStyle name="Normal 10 8" xfId="414"/>
    <cellStyle name="Normal 10 8 2" xfId="415"/>
    <cellStyle name="Normal 10 8 2 2" xfId="416"/>
    <cellStyle name="Normal 10 8 2 3" xfId="417"/>
    <cellStyle name="Normal 10 8 3" xfId="418"/>
    <cellStyle name="Normal 10 8 4" xfId="419"/>
    <cellStyle name="Normal 10 9" xfId="420"/>
    <cellStyle name="Normal 10 9 2" xfId="421"/>
    <cellStyle name="Normal 10 9 2 2" xfId="422"/>
    <cellStyle name="Normal 10 9 2 3" xfId="423"/>
    <cellStyle name="Normal 10 9 3" xfId="424"/>
    <cellStyle name="Normal 10 9 4" xfId="425"/>
    <cellStyle name="Normal 11" xfId="426"/>
    <cellStyle name="Normal 11 10" xfId="427"/>
    <cellStyle name="Normal 11 10 2" xfId="428"/>
    <cellStyle name="Normal 11 11" xfId="429"/>
    <cellStyle name="Normal 11 12" xfId="430"/>
    <cellStyle name="Normal 11 2" xfId="431"/>
    <cellStyle name="Normal 11 2 2" xfId="432"/>
    <cellStyle name="Normal 11 3" xfId="433"/>
    <cellStyle name="Normal 11 3 2" xfId="434"/>
    <cellStyle name="Normal 11 4" xfId="435"/>
    <cellStyle name="Normal 11 4 2" xfId="436"/>
    <cellStyle name="Normal 11 5" xfId="437"/>
    <cellStyle name="Normal 11 5 2" xfId="438"/>
    <cellStyle name="Normal 11 6" xfId="439"/>
    <cellStyle name="Normal 11 6 2" xfId="440"/>
    <cellStyle name="Normal 11 7" xfId="441"/>
    <cellStyle name="Normal 11 7 2" xfId="442"/>
    <cellStyle name="Normal 11 8" xfId="443"/>
    <cellStyle name="Normal 11 8 2" xfId="444"/>
    <cellStyle name="Normal 11 9" xfId="445"/>
    <cellStyle name="Normal 11 9 2" xfId="446"/>
    <cellStyle name="Normal 12" xfId="447"/>
    <cellStyle name="Normal 12 2" xfId="448"/>
    <cellStyle name="Normal 12 3" xfId="449"/>
    <cellStyle name="Normal 12_Nepakeistos VSAFAS formos 2012 metams" xfId="450"/>
    <cellStyle name="Normal 13" xfId="451"/>
    <cellStyle name="Normal 13 2" xfId="452"/>
    <cellStyle name="Normal 13 2 2" xfId="453"/>
    <cellStyle name="Normal 13 2 3" xfId="454"/>
    <cellStyle name="Normal 13 3" xfId="455"/>
    <cellStyle name="Normal 13 3 2" xfId="456"/>
    <cellStyle name="Normal 13 3 3" xfId="457"/>
    <cellStyle name="Normal 13 4" xfId="458"/>
    <cellStyle name="Normal 13 5" xfId="459"/>
    <cellStyle name="Normal 14" xfId="460"/>
    <cellStyle name="Normal 14 2" xfId="461"/>
    <cellStyle name="Normal 14 2 2" xfId="462"/>
    <cellStyle name="Normal 14 2 3" xfId="463"/>
    <cellStyle name="Normal 14 3" xfId="464"/>
    <cellStyle name="Normal 14 3 2" xfId="465"/>
    <cellStyle name="Normal 14 3 3" xfId="466"/>
    <cellStyle name="Normal 14 4" xfId="467"/>
    <cellStyle name="Normal 14 5" xfId="468"/>
    <cellStyle name="Normal 15" xfId="469"/>
    <cellStyle name="Normal 15 2" xfId="470"/>
    <cellStyle name="Normal 15 2 2" xfId="471"/>
    <cellStyle name="Normal 15 2 3" xfId="472"/>
    <cellStyle name="Normal 15 3" xfId="473"/>
    <cellStyle name="Normal 15 3 2" xfId="474"/>
    <cellStyle name="Normal 15 3 3" xfId="475"/>
    <cellStyle name="Normal 15 4" xfId="476"/>
    <cellStyle name="Normal 15 5" xfId="477"/>
    <cellStyle name="Normal 16" xfId="478"/>
    <cellStyle name="Normal 16 10" xfId="479"/>
    <cellStyle name="Normal 16 10 2" xfId="480"/>
    <cellStyle name="Normal 16 10 2 2" xfId="481"/>
    <cellStyle name="Normal 16 10 2 3" xfId="482"/>
    <cellStyle name="Normal 16 10 3" xfId="483"/>
    <cellStyle name="Normal 16 10 4" xfId="484"/>
    <cellStyle name="Normal 16 11" xfId="485"/>
    <cellStyle name="Normal 16 11 2" xfId="486"/>
    <cellStyle name="Normal 16 11 3" xfId="487"/>
    <cellStyle name="Normal 16 11 4" xfId="488"/>
    <cellStyle name="Normal 16 12" xfId="489"/>
    <cellStyle name="Normal 16 12 2" xfId="490"/>
    <cellStyle name="Normal 16 12 3" xfId="491"/>
    <cellStyle name="Normal 16 13" xfId="492"/>
    <cellStyle name="Normal 16 13 10" xfId="493"/>
    <cellStyle name="Normal 16 13 11" xfId="494"/>
    <cellStyle name="Normal 16 13 12" xfId="495"/>
    <cellStyle name="Normal 16 13 2" xfId="496"/>
    <cellStyle name="Normal 16 13 2 2" xfId="497"/>
    <cellStyle name="Normal 16 13 2 2 2" xfId="498"/>
    <cellStyle name="Normal 16 13 2 2 3" xfId="499"/>
    <cellStyle name="Normal 16 13 2 2_VSAKIS-Tarpusavio operacijos-vidines operacijos-ketv-2010 11 15" xfId="500"/>
    <cellStyle name="Normal 16 13 2 3" xfId="501"/>
    <cellStyle name="Normal 16 13 2 4" xfId="502"/>
    <cellStyle name="Normal 16 13 2_VSAKIS-Tarpusavio operacijos-vidines operacijos-ketv-2010 11 15" xfId="503"/>
    <cellStyle name="Normal 16 13 3" xfId="504"/>
    <cellStyle name="Normal 16 13 3 2" xfId="505"/>
    <cellStyle name="Normal 16 13 3 2 2" xfId="506"/>
    <cellStyle name="Normal 16 13 3 2 3" xfId="507"/>
    <cellStyle name="Normal 16 13 3 2_VSAKIS-Tarpusavio operacijos-vidines operacijos-ketv-2010 11 15" xfId="508"/>
    <cellStyle name="Normal 16 13 3 3" xfId="509"/>
    <cellStyle name="Normal 16 13 3 4" xfId="510"/>
    <cellStyle name="Normal 16 13 3_VSAKIS-Tarpusavio operacijos-vidines operacijos-ketv-2010 11 15" xfId="511"/>
    <cellStyle name="Normal 16 13 4" xfId="512"/>
    <cellStyle name="Normal 16 13 4 2" xfId="513"/>
    <cellStyle name="Normal 16 13 4 3" xfId="514"/>
    <cellStyle name="Normal 16 13 4_VSAKIS-Tarpusavio operacijos-vidines operacijos-ketv-2010 11 15" xfId="515"/>
    <cellStyle name="Normal 16 13 5" xfId="516"/>
    <cellStyle name="Normal 16 13 6" xfId="517"/>
    <cellStyle name="Normal 16 13 7" xfId="518"/>
    <cellStyle name="Normal 16 13 9" xfId="519"/>
    <cellStyle name="Normal 16 13_VSAKIS-Tarpusavio operacijos-vidines operacijos-ketv-2010 11 15" xfId="520"/>
    <cellStyle name="Normal 16 14" xfId="521"/>
    <cellStyle name="Normal 16 14 2" xfId="522"/>
    <cellStyle name="Normal 16 14 2 2" xfId="523"/>
    <cellStyle name="Normal 16 14 2 3" xfId="524"/>
    <cellStyle name="Normal 16 14 2_VSAKIS-Tarpusavio operacijos-vidines operacijos-ketv-2010 11 15" xfId="525"/>
    <cellStyle name="Normal 16 14 3" xfId="526"/>
    <cellStyle name="Normal 16 14 4" xfId="527"/>
    <cellStyle name="Normal 16 14_VSAKIS-Tarpusavio operacijos-vidines operacijos-ketv-2010 11 15" xfId="528"/>
    <cellStyle name="Normal 16 15" xfId="529"/>
    <cellStyle name="Normal 16 15 2" xfId="530"/>
    <cellStyle name="Normal 16 15 3" xfId="531"/>
    <cellStyle name="Normal 16 15_VSAKIS-Tarpusavio operacijos-vidines operacijos-ketv-2010 11 15" xfId="532"/>
    <cellStyle name="Normal 16 16" xfId="533"/>
    <cellStyle name="Normal 16 17" xfId="534"/>
    <cellStyle name="Normal 16 18" xfId="535"/>
    <cellStyle name="Normal 16 2" xfId="536"/>
    <cellStyle name="Normal 16 2 2" xfId="537"/>
    <cellStyle name="Normal 16 2 2 2" xfId="538"/>
    <cellStyle name="Normal 16 2 2 3" xfId="539"/>
    <cellStyle name="Normal 16 2 3" xfId="540"/>
    <cellStyle name="Normal 16 2 3 2" xfId="541"/>
    <cellStyle name="Normal 16 2 3 3" xfId="542"/>
    <cellStyle name="Normal 16 2 4" xfId="543"/>
    <cellStyle name="Normal 16 2 5" xfId="544"/>
    <cellStyle name="Normal 16 3" xfId="545"/>
    <cellStyle name="Normal 16 3 2" xfId="546"/>
    <cellStyle name="Normal 16 3 2 2" xfId="547"/>
    <cellStyle name="Normal 16 3 2 3" xfId="548"/>
    <cellStyle name="Normal 16 3 3" xfId="549"/>
    <cellStyle name="Normal 16 3 4" xfId="550"/>
    <cellStyle name="Normal 16 4" xfId="551"/>
    <cellStyle name="Normal 16 4 2" xfId="552"/>
    <cellStyle name="Normal 16 4 2 2" xfId="553"/>
    <cellStyle name="Normal 16 4 2 3" xfId="554"/>
    <cellStyle name="Normal 16 4 3" xfId="555"/>
    <cellStyle name="Normal 16 4 4" xfId="556"/>
    <cellStyle name="Normal 16 5" xfId="557"/>
    <cellStyle name="Normal 16 5 2" xfId="558"/>
    <cellStyle name="Normal 16 5 2 2" xfId="559"/>
    <cellStyle name="Normal 16 5 2 3" xfId="560"/>
    <cellStyle name="Normal 16 5 3" xfId="561"/>
    <cellStyle name="Normal 16 5 4" xfId="562"/>
    <cellStyle name="Normal 16 6" xfId="563"/>
    <cellStyle name="Normal 16 6 2" xfId="564"/>
    <cellStyle name="Normal 16 6 2 2" xfId="565"/>
    <cellStyle name="Normal 16 6 2 3" xfId="566"/>
    <cellStyle name="Normal 16 6 3" xfId="567"/>
    <cellStyle name="Normal 16 6 4" xfId="568"/>
    <cellStyle name="Normal 16 7" xfId="569"/>
    <cellStyle name="Normal 16 7 2" xfId="570"/>
    <cellStyle name="Normal 16 7 2 2" xfId="571"/>
    <cellStyle name="Normal 16 7 2 3" xfId="572"/>
    <cellStyle name="Normal 16 7 3" xfId="573"/>
    <cellStyle name="Normal 16 7 4" xfId="574"/>
    <cellStyle name="Normal 16 7 5" xfId="575"/>
    <cellStyle name="Normal 16 7 6" xfId="576"/>
    <cellStyle name="Normal 16 7_VSAKIS-Tarpusavio operacijos-2010 11 12" xfId="577"/>
    <cellStyle name="Normal 16 8" xfId="578"/>
    <cellStyle name="Normal 16 8 2" xfId="579"/>
    <cellStyle name="Normal 16 8 2 2" xfId="580"/>
    <cellStyle name="Normal 16 8 2 3" xfId="581"/>
    <cellStyle name="Normal 16 8 3" xfId="582"/>
    <cellStyle name="Normal 16 8 4" xfId="583"/>
    <cellStyle name="Normal 16 9" xfId="584"/>
    <cellStyle name="Normal 16 9 2" xfId="585"/>
    <cellStyle name="Normal 16 9 2 2" xfId="586"/>
    <cellStyle name="Normal 16 9 2 3" xfId="587"/>
    <cellStyle name="Normal 16 9 3" xfId="588"/>
    <cellStyle name="Normal 16 9 4" xfId="589"/>
    <cellStyle name="Normal 17" xfId="590"/>
    <cellStyle name="Normal 17 10" xfId="591"/>
    <cellStyle name="Normal 17 10 2" xfId="592"/>
    <cellStyle name="Normal 17 10 2 2" xfId="593"/>
    <cellStyle name="Normal 17 10 2 3" xfId="594"/>
    <cellStyle name="Normal 17 10 3" xfId="595"/>
    <cellStyle name="Normal 17 10 7" xfId="596"/>
    <cellStyle name="Normal 17 11" xfId="597"/>
    <cellStyle name="Normal 17 11 2" xfId="598"/>
    <cellStyle name="Normal 17 11 3" xfId="599"/>
    <cellStyle name="Normal 17 11 4" xfId="600"/>
    <cellStyle name="Normal 17 11 5" xfId="601"/>
    <cellStyle name="Normal 17 11 6" xfId="602"/>
    <cellStyle name="Normal 17 11_VSAKIS-Tarpusavio operacijos-2010 11 12" xfId="603"/>
    <cellStyle name="Normal 17 12" xfId="604"/>
    <cellStyle name="Normal 17 12 2" xfId="605"/>
    <cellStyle name="Normal 17 12 3" xfId="606"/>
    <cellStyle name="Normal 17 13" xfId="607"/>
    <cellStyle name="Normal 17 13 2" xfId="608"/>
    <cellStyle name="Normal 17 13 3" xfId="609"/>
    <cellStyle name="Normal 17 14" xfId="610"/>
    <cellStyle name="Normal 17 2" xfId="611"/>
    <cellStyle name="Normal 17 2 2" xfId="612"/>
    <cellStyle name="Normal 17 2 2 2" xfId="613"/>
    <cellStyle name="Normal 17 2 2 3" xfId="614"/>
    <cellStyle name="Normal 17 2 3" xfId="615"/>
    <cellStyle name="Normal 17 2 4" xfId="616"/>
    <cellStyle name="Normal 17 3" xfId="617"/>
    <cellStyle name="Normal 17 3 2" xfId="618"/>
    <cellStyle name="Normal 17 3 2 2" xfId="619"/>
    <cellStyle name="Normal 17 3 2 3" xfId="620"/>
    <cellStyle name="Normal 17 3 3" xfId="621"/>
    <cellStyle name="Normal 17 3 4" xfId="622"/>
    <cellStyle name="Normal 17 4" xfId="623"/>
    <cellStyle name="Normal 17 4 2" xfId="624"/>
    <cellStyle name="Normal 17 4 2 2" xfId="625"/>
    <cellStyle name="Normal 17 4 2 3" xfId="626"/>
    <cellStyle name="Normal 17 4 3" xfId="627"/>
    <cellStyle name="Normal 17 4 4" xfId="628"/>
    <cellStyle name="Normal 17 5" xfId="629"/>
    <cellStyle name="Normal 17 5 2" xfId="630"/>
    <cellStyle name="Normal 17 5 2 2" xfId="631"/>
    <cellStyle name="Normal 17 5 2 3" xfId="632"/>
    <cellStyle name="Normal 17 5 3" xfId="633"/>
    <cellStyle name="Normal 17 5 4" xfId="634"/>
    <cellStyle name="Normal 17 6" xfId="635"/>
    <cellStyle name="Normal 17 6 2" xfId="636"/>
    <cellStyle name="Normal 17 6 2 2" xfId="637"/>
    <cellStyle name="Normal 17 6 2 3" xfId="638"/>
    <cellStyle name="Normal 17 6 3" xfId="639"/>
    <cellStyle name="Normal 17 6 4" xfId="640"/>
    <cellStyle name="Normal 17 7" xfId="641"/>
    <cellStyle name="Normal 17 7 2" xfId="642"/>
    <cellStyle name="Normal 17 7 2 2" xfId="643"/>
    <cellStyle name="Normal 17 7 2 3" xfId="644"/>
    <cellStyle name="Normal 17 7 3" xfId="645"/>
    <cellStyle name="Normal 17 7 4" xfId="646"/>
    <cellStyle name="Normal 17 8" xfId="647"/>
    <cellStyle name="Normal 17 8 2" xfId="648"/>
    <cellStyle name="Normal 17 8 2 2" xfId="649"/>
    <cellStyle name="Normal 17 8 2 3" xfId="650"/>
    <cellStyle name="Normal 17 8 3" xfId="651"/>
    <cellStyle name="Normal 17 8 4" xfId="652"/>
    <cellStyle name="Normal 17 9" xfId="653"/>
    <cellStyle name="Normal 17 9 2" xfId="654"/>
    <cellStyle name="Normal 17 9 2 2" xfId="655"/>
    <cellStyle name="Normal 17 9 2 3" xfId="656"/>
    <cellStyle name="Normal 17 9 3" xfId="657"/>
    <cellStyle name="Normal 17 9 4" xfId="658"/>
    <cellStyle name="Normal 18" xfId="659"/>
    <cellStyle name="Normal 18 2" xfId="660"/>
    <cellStyle name="Normal 18 2 2" xfId="661"/>
    <cellStyle name="Normal 18 2 3" xfId="662"/>
    <cellStyle name="Normal 18 3" xfId="663"/>
    <cellStyle name="Normal 18 3 2" xfId="664"/>
    <cellStyle name="Normal 18 3 2 2" xfId="665"/>
    <cellStyle name="Normal 18 3 2 2 2" xfId="666"/>
    <cellStyle name="Normal 18 3 2 2 3" xfId="667"/>
    <cellStyle name="Normal 18 3 2 2_VSAKIS-Tarpusavio operacijos-vidines operacijos-ketv-2010 11 15" xfId="668"/>
    <cellStyle name="Normal 18 3 2 3" xfId="669"/>
    <cellStyle name="Normal 18 3 2 4" xfId="670"/>
    <cellStyle name="Normal 18 3 2_VSAKIS-Tarpusavio operacijos-vidines operacijos-ketv-2010 11 15" xfId="671"/>
    <cellStyle name="Normal 18 3 3" xfId="672"/>
    <cellStyle name="Normal 18 3 3 2" xfId="673"/>
    <cellStyle name="Normal 18 3 3 2 2" xfId="674"/>
    <cellStyle name="Normal 18 3 3 2 3" xfId="675"/>
    <cellStyle name="Normal 18 3 3 2_VSAKIS-Tarpusavio operacijos-vidines operacijos-ketv-2010 11 15" xfId="676"/>
    <cellStyle name="Normal 18 3 3 3" xfId="677"/>
    <cellStyle name="Normal 18 3 3 4" xfId="678"/>
    <cellStyle name="Normal 18 3 3_VSAKIS-Tarpusavio operacijos-vidines operacijos-ketv-2010 11 15" xfId="679"/>
    <cellStyle name="Normal 18 3 4" xfId="680"/>
    <cellStyle name="Normal 18 3 4 2" xfId="681"/>
    <cellStyle name="Normal 18 3 4 3" xfId="682"/>
    <cellStyle name="Normal 18 3 4_VSAKIS-Tarpusavio operacijos-vidines operacijos-ketv-2010 11 15" xfId="683"/>
    <cellStyle name="Normal 18 3 5" xfId="684"/>
    <cellStyle name="Normal 18 3 6" xfId="685"/>
    <cellStyle name="Normal 18 3_VSAKIS-Tarpusavio operacijos-vidines operacijos-ketv-2010 11 15" xfId="686"/>
    <cellStyle name="Normal 18 4" xfId="687"/>
    <cellStyle name="Normal 18 4 2" xfId="688"/>
    <cellStyle name="Normal 18 4 2 2" xfId="689"/>
    <cellStyle name="Normal 18 4 2 3" xfId="690"/>
    <cellStyle name="Normal 18 4 2_VSAKIS-Tarpusavio operacijos-vidines operacijos-ketv-2010 11 15" xfId="691"/>
    <cellStyle name="Normal 18 4 3" xfId="692"/>
    <cellStyle name="Normal 18 4 4" xfId="693"/>
    <cellStyle name="Normal 18 4_VSAKIS-Tarpusavio operacijos-vidines operacijos-ketv-2010 11 15" xfId="694"/>
    <cellStyle name="Normal 18 5" xfId="695"/>
    <cellStyle name="Normal 18 5 2" xfId="696"/>
    <cellStyle name="Normal 18 5 3" xfId="697"/>
    <cellStyle name="Normal 18 5_VSAKIS-Tarpusavio operacijos-vidines operacijos-ketv-2010 11 15" xfId="698"/>
    <cellStyle name="Normal 18 6" xfId="699"/>
    <cellStyle name="Normal 18 7" xfId="700"/>
    <cellStyle name="Normal 18 8" xfId="701"/>
    <cellStyle name="Normal 19" xfId="702"/>
    <cellStyle name="Normal 19 10" xfId="703"/>
    <cellStyle name="Normal 19 2" xfId="704"/>
    <cellStyle name="Normal 19 2 2" xfId="705"/>
    <cellStyle name="Normal 19 2 3" xfId="706"/>
    <cellStyle name="Normal 19 2 6" xfId="707"/>
    <cellStyle name="Normal 19 2_VSAKIS-Tarpusavio operacijos-2010 11 12" xfId="708"/>
    <cellStyle name="Normal 19 3" xfId="709"/>
    <cellStyle name="Normal 19 3 2" xfId="710"/>
    <cellStyle name="Normal 19 3 2 2" xfId="711"/>
    <cellStyle name="Normal 19 3 2 2 2" xfId="712"/>
    <cellStyle name="Normal 19 3 2 2 3" xfId="713"/>
    <cellStyle name="Normal 19 3 2 2_VSAKIS-Tarpusavio operacijos-vidines operacijos-ketv-2010 11 15" xfId="714"/>
    <cellStyle name="Normal 19 3 2 3" xfId="715"/>
    <cellStyle name="Normal 19 3 2 4" xfId="716"/>
    <cellStyle name="Normal 19 3 2_VSAKIS-Tarpusavio operacijos-vidines operacijos-ketv-2010 11 15" xfId="717"/>
    <cellStyle name="Normal 19 3 3" xfId="718"/>
    <cellStyle name="Normal 19 3 3 2" xfId="719"/>
    <cellStyle name="Normal 19 3 3 2 2" xfId="720"/>
    <cellStyle name="Normal 19 3 3 2 3" xfId="721"/>
    <cellStyle name="Normal 19 3 3 2_VSAKIS-Tarpusavio operacijos-vidines operacijos-ketv-2010 11 15" xfId="722"/>
    <cellStyle name="Normal 19 3 3 3" xfId="723"/>
    <cellStyle name="Normal 19 3 3 4" xfId="724"/>
    <cellStyle name="Normal 19 3 3_VSAKIS-Tarpusavio operacijos-vidines operacijos-ketv-2010 11 15" xfId="725"/>
    <cellStyle name="Normal 19 3 4" xfId="726"/>
    <cellStyle name="Normal 19 3 4 2" xfId="727"/>
    <cellStyle name="Normal 19 3 4 3" xfId="728"/>
    <cellStyle name="Normal 19 3 4_VSAKIS-Tarpusavio operacijos-vidines operacijos-ketv-2010 11 15" xfId="729"/>
    <cellStyle name="Normal 19 3 5" xfId="730"/>
    <cellStyle name="Normal 19 3 6" xfId="731"/>
    <cellStyle name="Normal 19 3 7" xfId="732"/>
    <cellStyle name="Normal 19 3 7 2" xfId="733"/>
    <cellStyle name="Normal 19 3 8" xfId="734"/>
    <cellStyle name="Normal 19 3_VSAKIS-Tarpusavio operacijos-vidines operacijos-ketv-2010 11 15" xfId="735"/>
    <cellStyle name="Normal 19 4" xfId="736"/>
    <cellStyle name="Normal 19 4 2" xfId="737"/>
    <cellStyle name="Normal 19 4 2 2" xfId="738"/>
    <cellStyle name="Normal 19 4 2 3" xfId="739"/>
    <cellStyle name="Normal 19 4 2_VSAKIS-Tarpusavio operacijos-vidines operacijos-ketv-2010 11 15" xfId="740"/>
    <cellStyle name="Normal 19 4 3" xfId="741"/>
    <cellStyle name="Normal 19 4 4" xfId="742"/>
    <cellStyle name="Normal 19 4_VSAKIS-Tarpusavio operacijos-vidines operacijos-ketv-2010 11 15" xfId="743"/>
    <cellStyle name="Normal 19 5" xfId="744"/>
    <cellStyle name="Normal 19 5 2" xfId="745"/>
    <cellStyle name="Normal 19 5 3" xfId="746"/>
    <cellStyle name="Normal 19 5_VSAKIS-Tarpusavio operacijos-vidines operacijos-ketv-2010 11 15" xfId="747"/>
    <cellStyle name="Normal 19 6" xfId="748"/>
    <cellStyle name="Normal 19 7" xfId="749"/>
    <cellStyle name="Normal 19 8" xfId="750"/>
    <cellStyle name="Normal 19 9" xfId="751"/>
    <cellStyle name="Normal 19_VSAKIS-Tarpusavio operacijos-2010 11 12" xfId="752"/>
    <cellStyle name="Normal 2" xfId="753"/>
    <cellStyle name="Normal 2 10" xfId="754"/>
    <cellStyle name="Normal 2 11" xfId="755"/>
    <cellStyle name="Normal 2 2" xfId="756"/>
    <cellStyle name="Normal 2 2 2" xfId="757"/>
    <cellStyle name="Normal 2 2 2 2" xfId="758"/>
    <cellStyle name="Normal 2 2 2 2 2" xfId="759"/>
    <cellStyle name="Normal 2 2 2 2 3" xfId="760"/>
    <cellStyle name="Normal 2 2 2 3" xfId="761"/>
    <cellStyle name="Normal 2 2 2 4" xfId="762"/>
    <cellStyle name="Normal 2 2 2 41" xfId="763"/>
    <cellStyle name="Normal 2 2 2 5" xfId="764"/>
    <cellStyle name="Normal 2 2 2 6" xfId="765"/>
    <cellStyle name="Normal 2 2 2 7" xfId="766"/>
    <cellStyle name="Normal 2 2 2_VSAKIS-Tarpusavio operacijos-2010 11 12" xfId="767"/>
    <cellStyle name="Normal 2 2 3" xfId="768"/>
    <cellStyle name="Normal 2 2 3 2" xfId="769"/>
    <cellStyle name="Normal 2 2 3 3" xfId="770"/>
    <cellStyle name="Normal 2 2 4" xfId="771"/>
    <cellStyle name="Normal 2 2_VSAKIS-Tarpusavio operacijos-2010 11 12" xfId="772"/>
    <cellStyle name="Normal 2 3" xfId="773"/>
    <cellStyle name="Normal 2 3 2" xfId="774"/>
    <cellStyle name="Normal 2 3 2 2" xfId="775"/>
    <cellStyle name="Normal 2 3 2 3" xfId="776"/>
    <cellStyle name="Normal 2 3 3" xfId="777"/>
    <cellStyle name="Normal 2 3 3 2" xfId="778"/>
    <cellStyle name="Normal 2 3 3 3" xfId="779"/>
    <cellStyle name="Normal 2 3 4" xfId="780"/>
    <cellStyle name="Normal 2 3 5" xfId="781"/>
    <cellStyle name="Normal 2 3 6" xfId="782"/>
    <cellStyle name="Normal 2 3 7" xfId="783"/>
    <cellStyle name="Normal 2 4" xfId="784"/>
    <cellStyle name="Normal 2 5" xfId="785"/>
    <cellStyle name="Normal 2 5 2" xfId="786"/>
    <cellStyle name="Normal 2 5 2 2" xfId="787"/>
    <cellStyle name="Normal 2 5 2 2 2" xfId="788"/>
    <cellStyle name="Normal 2 5 2 2 3" xfId="789"/>
    <cellStyle name="Normal 2 5 2 2_VSAKIS-Tarpusavio operacijos-vidines operacijos-ketv-2010 11 15" xfId="790"/>
    <cellStyle name="Normal 2 5 2 3" xfId="791"/>
    <cellStyle name="Normal 2 5 2 4" xfId="792"/>
    <cellStyle name="Normal 2 5 2_VSAKIS-Tarpusavio operacijos-vidines operacijos-ketv-2010 11 15" xfId="793"/>
    <cellStyle name="Normal 2 5 3" xfId="794"/>
    <cellStyle name="Normal 2 5 3 2" xfId="795"/>
    <cellStyle name="Normal 2 5 3 2 2" xfId="796"/>
    <cellStyle name="Normal 2 5 3 2 3" xfId="797"/>
    <cellStyle name="Normal 2 5 3 2_VSAKIS-Tarpusavio operacijos-vidines operacijos-ketv-2010 11 15" xfId="798"/>
    <cellStyle name="Normal 2 5 3 3" xfId="799"/>
    <cellStyle name="Normal 2 5 3 4" xfId="800"/>
    <cellStyle name="Normal 2 5 3_VSAKIS-Tarpusavio operacijos-vidines operacijos-ketv-2010 11 15" xfId="801"/>
    <cellStyle name="Normal 2 5 4" xfId="802"/>
    <cellStyle name="Normal 2 5 4 2" xfId="803"/>
    <cellStyle name="Normal 2 5 4 3" xfId="804"/>
    <cellStyle name="Normal 2 5 4_VSAKIS-Tarpusavio operacijos-vidines operacijos-ketv-2010 11 15" xfId="805"/>
    <cellStyle name="Normal 2 5 5" xfId="806"/>
    <cellStyle name="Normal 2 5 6" xfId="807"/>
    <cellStyle name="Normal 2 5 7" xfId="808"/>
    <cellStyle name="Normal 2 5_VSAKIS-Tarpusavio operacijos-vidines operacijos-ketv-2010 11 15" xfId="809"/>
    <cellStyle name="Normal 2 6" xfId="810"/>
    <cellStyle name="Normal 2 6 2" xfId="811"/>
    <cellStyle name="Normal 2 6 2 2" xfId="812"/>
    <cellStyle name="Normal 2 6 2 3" xfId="813"/>
    <cellStyle name="Normal 2 6 2_VSAKIS-Tarpusavio operacijos-vidines operacijos-ketv-2010 11 15" xfId="814"/>
    <cellStyle name="Normal 2 6 3" xfId="815"/>
    <cellStyle name="Normal 2 6 4" xfId="816"/>
    <cellStyle name="Normal 2 6_VSAKIS-Tarpusavio operacijos-vidines operacijos-ketv-2010 11 15" xfId="817"/>
    <cellStyle name="Normal 2 7" xfId="818"/>
    <cellStyle name="Normal 2 7 2" xfId="819"/>
    <cellStyle name="Normal 2 7 3" xfId="820"/>
    <cellStyle name="Normal 2 7_VSAKIS-Tarpusavio operacijos-vidines operacijos-ketv-2010 11 15" xfId="821"/>
    <cellStyle name="Normal 2 8" xfId="822"/>
    <cellStyle name="Normal 2 9" xfId="823"/>
    <cellStyle name="Normal 2 9 2" xfId="824"/>
    <cellStyle name="Normal 2_VSAKIS-Tarpusavio operacijos-2010 11 12" xfId="825"/>
    <cellStyle name="Normal 20" xfId="826"/>
    <cellStyle name="Normal 20 2" xfId="827"/>
    <cellStyle name="Normal 20 2 2" xfId="828"/>
    <cellStyle name="Normal 20 2 3" xfId="829"/>
    <cellStyle name="Normal 20 2 4" xfId="830"/>
    <cellStyle name="Normal 20 2_VSAKIS-Tarpusavio operacijos-2010 11 12" xfId="831"/>
    <cellStyle name="Normal 20 3" xfId="832"/>
    <cellStyle name="Normal 20 4" xfId="833"/>
    <cellStyle name="Normal 20 41" xfId="834"/>
    <cellStyle name="Normal 20 41 2" xfId="835"/>
    <cellStyle name="Normal 20 5" xfId="836"/>
    <cellStyle name="Normal 20 6" xfId="837"/>
    <cellStyle name="Normal 20_VSAKIS-Tarpusavio operacijos-2010 11 12" xfId="838"/>
    <cellStyle name="Normal 21" xfId="839"/>
    <cellStyle name="Normal 21 10" xfId="840"/>
    <cellStyle name="Normal 21 11" xfId="841"/>
    <cellStyle name="Normal 21 12" xfId="842"/>
    <cellStyle name="Normal 21 2" xfId="843"/>
    <cellStyle name="Normal 21 2 11" xfId="844"/>
    <cellStyle name="Normal 21 2 2" xfId="845"/>
    <cellStyle name="Normal 21 2 2 2" xfId="846"/>
    <cellStyle name="Normal 21 2 2 2 2" xfId="847"/>
    <cellStyle name="Normal 21 2 2 2 3" xfId="848"/>
    <cellStyle name="Normal 21 2 2 2_VSAKIS-Tarpusavio operacijos-vidines operacijos-ketv-2010 11 15" xfId="849"/>
    <cellStyle name="Normal 21 2 2 3" xfId="850"/>
    <cellStyle name="Normal 21 2 2 4" xfId="851"/>
    <cellStyle name="Normal 21 2 2 5" xfId="852"/>
    <cellStyle name="Normal 21 2 2 5 2" xfId="853"/>
    <cellStyle name="Normal 21 2 2 5 7" xfId="854"/>
    <cellStyle name="Normal 21 2 2 5_VSAKIS-Tarpusavio operacijos-vidines operacijos-ketv-2010 11 15" xfId="855"/>
    <cellStyle name="Normal 21 2 2_VSAKIS-Tarpusavio operacijos-vidines operacijos-ketv-2010 11 15" xfId="856"/>
    <cellStyle name="Normal 21 2 3" xfId="857"/>
    <cellStyle name="Normal 21 2 3 2" xfId="858"/>
    <cellStyle name="Normal 21 2 3 3" xfId="859"/>
    <cellStyle name="Normal 21 2 3_VSAKIS-Tarpusavio operacijos-vidines operacijos-ketv-2010 11 15" xfId="860"/>
    <cellStyle name="Normal 21 2 4" xfId="861"/>
    <cellStyle name="Normal 21 2 5" xfId="862"/>
    <cellStyle name="Normal 21 2 6" xfId="863"/>
    <cellStyle name="Normal 21 2 6 2" xfId="864"/>
    <cellStyle name="Normal 21 2 6_VSAKIS-Tarpusavio operacijos-vidines operacijos-ketv-2010 11 15" xfId="865"/>
    <cellStyle name="Normal 21 2_VSAKIS-Tarpusavio operacijos-vidines operacijos-ketv-2010 11 15" xfId="866"/>
    <cellStyle name="Normal 21 3" xfId="867"/>
    <cellStyle name="Normal 21 3 10" xfId="868"/>
    <cellStyle name="Normal 21 3 2" xfId="869"/>
    <cellStyle name="Normal 21 3 2 2" xfId="870"/>
    <cellStyle name="Normal 21 3 2 3" xfId="871"/>
    <cellStyle name="Normal 21 3 2_VSAKIS-Tarpusavio operacijos-vidines operacijos-ketv-2010 11 15" xfId="872"/>
    <cellStyle name="Normal 21 3 3" xfId="873"/>
    <cellStyle name="Normal 21 3 4" xfId="874"/>
    <cellStyle name="Normal 21 3 5" xfId="875"/>
    <cellStyle name="Normal 21 3_VSAKIS-Tarpusavio operacijos-vidines operacijos-ketv-2010 11 15" xfId="876"/>
    <cellStyle name="Normal 21 4" xfId="877"/>
    <cellStyle name="Normal 21 4 2" xfId="878"/>
    <cellStyle name="Normal 21 4 2 2" xfId="879"/>
    <cellStyle name="Normal 21 4 2 3" xfId="880"/>
    <cellStyle name="Normal 21 4 2_VSAKIS-Tarpusavio operacijos-vidines operacijos-ketv-2010 11 15" xfId="881"/>
    <cellStyle name="Normal 21 4 3" xfId="882"/>
    <cellStyle name="Normal 21 4 4" xfId="883"/>
    <cellStyle name="Normal 21 4_VSAKIS-Tarpusavio operacijos-vidines operacijos-ketv-2010 11 15" xfId="884"/>
    <cellStyle name="Normal 21 5" xfId="885"/>
    <cellStyle name="Normal 21 5 2" xfId="886"/>
    <cellStyle name="Normal 21 5 3" xfId="887"/>
    <cellStyle name="Normal 21 5 4" xfId="888"/>
    <cellStyle name="Normal 21 5 9" xfId="889"/>
    <cellStyle name="Normal 21 5_VSAKIS-Tarpusavio operacijos-vidines operacijos-ketv-2010 11 15" xfId="890"/>
    <cellStyle name="Normal 21 6" xfId="891"/>
    <cellStyle name="Normal 21 6 10" xfId="892"/>
    <cellStyle name="Normal 21 6 2" xfId="893"/>
    <cellStyle name="Normal 21 6 3" xfId="894"/>
    <cellStyle name="Normal 21 6 3 2" xfId="895"/>
    <cellStyle name="Normal 21 6 3_VSAKIS-Tarpusavio operacijos-vidines operacijos-ketv-2010 11 15" xfId="896"/>
    <cellStyle name="Normal 21 6 4" xfId="897"/>
    <cellStyle name="Normal 21 6 5" xfId="898"/>
    <cellStyle name="Normal 21 6 6" xfId="899"/>
    <cellStyle name="Normal 21 6_VSAKIS-Tarpusavio operacijos-vidines operacijos-ketv-2010 11 15" xfId="900"/>
    <cellStyle name="Normal 21 7" xfId="901"/>
    <cellStyle name="Normal 21 8" xfId="902"/>
    <cellStyle name="Normal 21 8 2" xfId="903"/>
    <cellStyle name="Normal 21 8 3" xfId="904"/>
    <cellStyle name="Normal 21 8_VSAKIS-Tarpusavio operacijos-vidines operacijos-ketv-2010 11 15" xfId="905"/>
    <cellStyle name="Normal 21 9" xfId="906"/>
    <cellStyle name="Normal 21_VSAKIS-Tarpusavio operacijos-2010 11 12" xfId="907"/>
    <cellStyle name="Normal 22" xfId="908"/>
    <cellStyle name="Normal 22 2" xfId="909"/>
    <cellStyle name="Normal 22 2 2" xfId="910"/>
    <cellStyle name="Normal 22 2 3" xfId="911"/>
    <cellStyle name="Normal 22 3" xfId="912"/>
    <cellStyle name="Normal 22_VSAKIS-D.A.2.4-PD-2priedas-2010 10 06-EY_ old" xfId="913"/>
    <cellStyle name="Normal 23" xfId="914"/>
    <cellStyle name="Normal 23 2" xfId="915"/>
    <cellStyle name="Normal 23 2 2" xfId="916"/>
    <cellStyle name="Normal 23 2 3" xfId="917"/>
    <cellStyle name="Normal 23 3" xfId="918"/>
    <cellStyle name="Normal 23 3 2" xfId="919"/>
    <cellStyle name="Normal 23 3 3" xfId="920"/>
    <cellStyle name="Normal 23 4" xfId="921"/>
    <cellStyle name="Normal 23 5" xfId="922"/>
    <cellStyle name="Normal 24" xfId="923"/>
    <cellStyle name="Normal 24 2" xfId="924"/>
    <cellStyle name="Normal 24 3" xfId="925"/>
    <cellStyle name="Normal 25" xfId="926"/>
    <cellStyle name="Normal 25 2" xfId="927"/>
    <cellStyle name="Normal 25_VSAKIS-Tarpusavio operacijos-vidines operacijos-ketv-2010 11 15" xfId="928"/>
    <cellStyle name="Normal 26" xfId="929"/>
    <cellStyle name="Normal 26 2" xfId="930"/>
    <cellStyle name="Normal 26 3" xfId="931"/>
    <cellStyle name="Normal 26 6" xfId="932"/>
    <cellStyle name="Normal 27" xfId="933"/>
    <cellStyle name="Normal 27 2" xfId="934"/>
    <cellStyle name="Normal 27 6" xfId="935"/>
    <cellStyle name="Normal 28" xfId="936"/>
    <cellStyle name="Normal 28 2" xfId="937"/>
    <cellStyle name="Normal 28 3" xfId="938"/>
    <cellStyle name="Normal 29" xfId="939"/>
    <cellStyle name="Normal 3" xfId="940"/>
    <cellStyle name="Normal 3 2" xfId="941"/>
    <cellStyle name="Normal 3 3" xfId="942"/>
    <cellStyle name="Normal 3 3 2" xfId="943"/>
    <cellStyle name="Normal 3 3 2 2" xfId="944"/>
    <cellStyle name="Normal 3 3 2 3" xfId="945"/>
    <cellStyle name="Normal 3 3 3" xfId="946"/>
    <cellStyle name="Normal 3 3 4" xfId="947"/>
    <cellStyle name="Normal 3 4" xfId="948"/>
    <cellStyle name="Normal 3 5" xfId="949"/>
    <cellStyle name="Normal 3 6" xfId="950"/>
    <cellStyle name="Normal 3 8" xfId="951"/>
    <cellStyle name="Normal 3_VSAKIS-Tarpusavio operacijos-2010 11 12" xfId="952"/>
    <cellStyle name="Normal 30" xfId="953"/>
    <cellStyle name="Normal 31" xfId="954"/>
    <cellStyle name="Normal 32" xfId="955"/>
    <cellStyle name="Normal 4" xfId="956"/>
    <cellStyle name="Normal 4 2" xfId="957"/>
    <cellStyle name="Normal 4 3" xfId="958"/>
    <cellStyle name="Normal 4 4" xfId="959"/>
    <cellStyle name="Normal 4 5" xfId="960"/>
    <cellStyle name="Normal 4 6" xfId="961"/>
    <cellStyle name="Normal 4_VSAKIS-Tarpusavio operacijos-2010 11 12" xfId="962"/>
    <cellStyle name="Normal 5" xfId="963"/>
    <cellStyle name="Normal 5 2" xfId="964"/>
    <cellStyle name="Normal 5 3" xfId="965"/>
    <cellStyle name="Normal 5 4" xfId="966"/>
    <cellStyle name="Normal 5 4 2" xfId="967"/>
    <cellStyle name="Normal 5 5" xfId="968"/>
    <cellStyle name="Normal 5 6" xfId="969"/>
    <cellStyle name="Normal 6" xfId="970"/>
    <cellStyle name="Normal 6 2" xfId="971"/>
    <cellStyle name="Normal 6 3" xfId="972"/>
    <cellStyle name="Normal 6 4" xfId="973"/>
    <cellStyle name="Normal 7" xfId="974"/>
    <cellStyle name="Normal 7 2" xfId="975"/>
    <cellStyle name="Normal 7 3" xfId="976"/>
    <cellStyle name="Normal 7 4" xfId="977"/>
    <cellStyle name="Normal 7 4 2" xfId="978"/>
    <cellStyle name="Normal 7 5" xfId="979"/>
    <cellStyle name="Normal 7 6" xfId="980"/>
    <cellStyle name="Normal 8" xfId="981"/>
    <cellStyle name="Normal 8 2" xfId="982"/>
    <cellStyle name="Normal 8 3" xfId="983"/>
    <cellStyle name="Normal 9" xfId="984"/>
    <cellStyle name="Normal 9 2" xfId="985"/>
    <cellStyle name="Normal 9 3" xfId="986"/>
    <cellStyle name="Normal_16VSAFAS" xfId="987"/>
    <cellStyle name="Normal_17 VSAFAS_lyginamasis_4-19_priedai_2009-09-10" xfId="988"/>
    <cellStyle name="Normal_20VSAFAS3-5p" xfId="989"/>
    <cellStyle name="Normal_3VSAFASpp" xfId="990"/>
    <cellStyle name="Normal_4VSAFASpp" xfId="991"/>
    <cellStyle name="Normal_5VSAFASpp" xfId="992"/>
    <cellStyle name="Note" xfId="993"/>
    <cellStyle name="Note 10" xfId="994"/>
    <cellStyle name="Note 2" xfId="995"/>
    <cellStyle name="Note 2 2" xfId="996"/>
    <cellStyle name="Note 2 3" xfId="997"/>
    <cellStyle name="Note 3" xfId="998"/>
    <cellStyle name="Note 3 2" xfId="999"/>
    <cellStyle name="Note 3 3" xfId="1000"/>
    <cellStyle name="Note 4" xfId="1001"/>
    <cellStyle name="Note 4 2" xfId="1002"/>
    <cellStyle name="Note 4 3" xfId="1003"/>
    <cellStyle name="Note 5" xfId="1004"/>
    <cellStyle name="Note 5 2" xfId="1005"/>
    <cellStyle name="Note 5 3" xfId="1006"/>
    <cellStyle name="Note 6" xfId="1007"/>
    <cellStyle name="Note 6 2" xfId="1008"/>
    <cellStyle name="Note 6 3" xfId="1009"/>
    <cellStyle name="Note 7" xfId="1010"/>
    <cellStyle name="Note 7 2" xfId="1011"/>
    <cellStyle name="Note 7 3" xfId="1012"/>
    <cellStyle name="Note 8" xfId="1013"/>
    <cellStyle name="Note 8 2" xfId="1014"/>
    <cellStyle name="Note 8 3" xfId="1015"/>
    <cellStyle name="Note 9" xfId="1016"/>
    <cellStyle name="Note 9 2" xfId="1017"/>
    <cellStyle name="Note 9 3" xfId="1018"/>
    <cellStyle name="Note_10VSAFAS2,3p" xfId="1019"/>
    <cellStyle name="Output" xfId="1020"/>
    <cellStyle name="Output 2" xfId="1021"/>
    <cellStyle name="Output 3" xfId="1022"/>
    <cellStyle name="Output 4" xfId="1023"/>
    <cellStyle name="Output 5" xfId="1024"/>
    <cellStyle name="Output 6" xfId="1025"/>
    <cellStyle name="Output 7" xfId="1026"/>
    <cellStyle name="Output 8" xfId="1027"/>
    <cellStyle name="Output 9" xfId="1028"/>
    <cellStyle name="Output_10VSAFAS2,3p" xfId="1029"/>
    <cellStyle name="Paprastas_2009_06_PARAISKA_skatinamuju_paslaugu" xfId="1030"/>
    <cellStyle name="Paryškinimas 1" xfId="1031"/>
    <cellStyle name="Paryškinimas 2" xfId="1032"/>
    <cellStyle name="Paryškinimas 3" xfId="1033"/>
    <cellStyle name="Paryškinimas 4" xfId="1034"/>
    <cellStyle name="Paryškinimas 5" xfId="1035"/>
    <cellStyle name="Paryškinimas 6" xfId="1036"/>
    <cellStyle name="Pastaba" xfId="1037"/>
    <cellStyle name="Pavadinimas" xfId="1038"/>
    <cellStyle name="Percent" xfId="1039"/>
    <cellStyle name="SAPBEXaggData" xfId="1040"/>
    <cellStyle name="SAPBEXaggData 2" xfId="1041"/>
    <cellStyle name="SAPBEXaggDataEmph" xfId="1042"/>
    <cellStyle name="SAPBEXaggItem" xfId="1043"/>
    <cellStyle name="SAPBEXaggItem 2" xfId="1044"/>
    <cellStyle name="SAPBEXaggItemX" xfId="1045"/>
    <cellStyle name="SAPBEXchaText" xfId="1046"/>
    <cellStyle name="SAPBEXchaText 2" xfId="1047"/>
    <cellStyle name="SAPBEXexcBad7" xfId="1048"/>
    <cellStyle name="SAPBEXexcBad7 2" xfId="1049"/>
    <cellStyle name="SAPBEXexcBad8" xfId="1050"/>
    <cellStyle name="SAPBEXexcBad8 2" xfId="1051"/>
    <cellStyle name="SAPBEXexcBad9" xfId="1052"/>
    <cellStyle name="SAPBEXexcBad9 2" xfId="1053"/>
    <cellStyle name="SAPBEXexcCritical4" xfId="1054"/>
    <cellStyle name="SAPBEXexcCritical4 2" xfId="1055"/>
    <cellStyle name="SAPBEXexcCritical5" xfId="1056"/>
    <cellStyle name="SAPBEXexcCritical5 2" xfId="1057"/>
    <cellStyle name="SAPBEXexcCritical6" xfId="1058"/>
    <cellStyle name="SAPBEXexcCritical6 2" xfId="1059"/>
    <cellStyle name="SAPBEXexcGood1" xfId="1060"/>
    <cellStyle name="SAPBEXexcGood1 2" xfId="1061"/>
    <cellStyle name="SAPBEXexcGood2" xfId="1062"/>
    <cellStyle name="SAPBEXexcGood2 2" xfId="1063"/>
    <cellStyle name="SAPBEXexcGood3" xfId="1064"/>
    <cellStyle name="SAPBEXexcGood3 2" xfId="1065"/>
    <cellStyle name="SAPBEXfilterDrill" xfId="1066"/>
    <cellStyle name="SAPBEXfilterDrill 2" xfId="1067"/>
    <cellStyle name="SAPBEXfilterItem" xfId="1068"/>
    <cellStyle name="SAPBEXfilterItem 2" xfId="1069"/>
    <cellStyle name="SAPBEXfilterItem 2 2" xfId="1070"/>
    <cellStyle name="SAPBEXfilterItem 2 3" xfId="1071"/>
    <cellStyle name="SAPBEXfilterItem 3" xfId="1072"/>
    <cellStyle name="SAPBEXfilterItem 4" xfId="1073"/>
    <cellStyle name="SAPBEXfilterText" xfId="1074"/>
    <cellStyle name="SAPBEXfilterText 2" xfId="1075"/>
    <cellStyle name="SAPBEXfilterText 2 2" xfId="1076"/>
    <cellStyle name="SAPBEXfilterText 2 3" xfId="1077"/>
    <cellStyle name="SAPBEXfilterText 3" xfId="1078"/>
    <cellStyle name="SAPBEXfilterText 4" xfId="1079"/>
    <cellStyle name="SAPBEXformats" xfId="1080"/>
    <cellStyle name="SAPBEXformats 2" xfId="1081"/>
    <cellStyle name="SAPBEXheaderItem" xfId="1082"/>
    <cellStyle name="SAPBEXheaderItem 2" xfId="1083"/>
    <cellStyle name="SAPBEXheaderText" xfId="1084"/>
    <cellStyle name="SAPBEXheaderText 2" xfId="1085"/>
    <cellStyle name="SAPBEXHLevel0" xfId="1086"/>
    <cellStyle name="SAPBEXHLevel0 2" xfId="1087"/>
    <cellStyle name="SAPBEXHLevel0X" xfId="1088"/>
    <cellStyle name="SAPBEXHLevel0X 2" xfId="1089"/>
    <cellStyle name="SAPBEXHLevel0X 3" xfId="1090"/>
    <cellStyle name="SAPBEXHLevel1" xfId="1091"/>
    <cellStyle name="SAPBEXHLevel1 2" xfId="1092"/>
    <cellStyle name="SAPBEXHLevel1X" xfId="1093"/>
    <cellStyle name="SAPBEXHLevel1X 2" xfId="1094"/>
    <cellStyle name="SAPBEXHLevel1X 3" xfId="1095"/>
    <cellStyle name="SAPBEXHLevel2" xfId="1096"/>
    <cellStyle name="SAPBEXHLevel2 2" xfId="1097"/>
    <cellStyle name="SAPBEXHLevel2X" xfId="1098"/>
    <cellStyle name="SAPBEXHLevel2X 2" xfId="1099"/>
    <cellStyle name="SAPBEXHLevel2X 3" xfId="1100"/>
    <cellStyle name="SAPBEXHLevel3" xfId="1101"/>
    <cellStyle name="SAPBEXHLevel3 2" xfId="1102"/>
    <cellStyle name="SAPBEXHLevel3X" xfId="1103"/>
    <cellStyle name="SAPBEXHLevel3X 2" xfId="1104"/>
    <cellStyle name="SAPBEXHLevel3X 3" xfId="1105"/>
    <cellStyle name="SAPBEXinputData" xfId="1106"/>
    <cellStyle name="SAPBEXinputData 2" xfId="1107"/>
    <cellStyle name="SAPBEXinputData 3" xfId="1108"/>
    <cellStyle name="SAPBEXItemHeader" xfId="1109"/>
    <cellStyle name="SAPBEXresData" xfId="1110"/>
    <cellStyle name="SAPBEXresDataEmph" xfId="1111"/>
    <cellStyle name="SAPBEXresItem" xfId="1112"/>
    <cellStyle name="SAPBEXresItemX" xfId="1113"/>
    <cellStyle name="SAPBEXstdData" xfId="1114"/>
    <cellStyle name="SAPBEXstdData 2" xfId="1115"/>
    <cellStyle name="SAPBEXstdDataEmph" xfId="1116"/>
    <cellStyle name="SAPBEXstdItem" xfId="1117"/>
    <cellStyle name="SAPBEXstdItem 2" xfId="1118"/>
    <cellStyle name="SAPBEXstdItemX" xfId="1119"/>
    <cellStyle name="SAPBEXtitle" xfId="1120"/>
    <cellStyle name="SAPBEXunassignedItem" xfId="1121"/>
    <cellStyle name="SAPBEXunassignedItem 2" xfId="1122"/>
    <cellStyle name="SAPBEXundefined" xfId="1123"/>
    <cellStyle name="Sheet Title" xfId="1124"/>
    <cellStyle name="Skaičiavimas" xfId="1125"/>
    <cellStyle name="STYL1 - Style1" xfId="1126"/>
    <cellStyle name="STYL1 - Style1 2" xfId="1127"/>
    <cellStyle name="STYL1 - Style1 3" xfId="1128"/>
    <cellStyle name="Stilius 1" xfId="1129"/>
    <cellStyle name="Suma" xfId="1130"/>
    <cellStyle name="Susietas langelis" xfId="1131"/>
    <cellStyle name="Table Heading" xfId="1132"/>
    <cellStyle name="Tikrinimo langelis" xfId="1133"/>
    <cellStyle name="Title" xfId="1134"/>
    <cellStyle name="Total" xfId="1135"/>
    <cellStyle name="Total 2" xfId="1136"/>
    <cellStyle name="Total 2 2" xfId="1137"/>
    <cellStyle name="Total 3" xfId="1138"/>
    <cellStyle name="Total 3 2" xfId="1139"/>
    <cellStyle name="Total 4" xfId="1140"/>
    <cellStyle name="Total 4 2" xfId="1141"/>
    <cellStyle name="Total 5" xfId="1142"/>
    <cellStyle name="Total 5 2" xfId="1143"/>
    <cellStyle name="Total 6" xfId="1144"/>
    <cellStyle name="Total 6 2" xfId="1145"/>
    <cellStyle name="Total 7" xfId="1146"/>
    <cellStyle name="Total 7 2" xfId="1147"/>
    <cellStyle name="Total 8" xfId="1148"/>
    <cellStyle name="Total 8 2" xfId="1149"/>
    <cellStyle name="Total 9" xfId="1150"/>
    <cellStyle name="Total 9 2" xfId="1151"/>
    <cellStyle name="Total_10VSAFAS2,3p" xfId="1152"/>
    <cellStyle name="Currency" xfId="1153"/>
    <cellStyle name="Currency [0]" xfId="1154"/>
    <cellStyle name="Valiuta 2" xfId="1155"/>
    <cellStyle name="Warning Text" xfId="1156"/>
    <cellStyle name="Warning Text 2" xfId="1157"/>
    <cellStyle name="Warning Text 3" xfId="1158"/>
    <cellStyle name="Warning Text 4" xfId="1159"/>
    <cellStyle name="Warning Text 5" xfId="1160"/>
    <cellStyle name="Warning Text 6" xfId="1161"/>
    <cellStyle name="Warning Text 7" xfId="1162"/>
    <cellStyle name="Warning Text 8" xfId="1163"/>
    <cellStyle name="Warning Text 9" xfId="1164"/>
    <cellStyle name="Warning Text_10VSAFAS2,3p" xfId="1165"/>
    <cellStyle name="Обычный_FAS_primary docs_MM_SD" xfId="11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tvilnmeyfp02\data\Clients\Lietuvos%20muitine\RAS\2008\FAS%20diegimas\Fieldwork\Analysis\Ataskaitu%20paketas\MD_FAS_Ataskaitu_paketas_2008%2001%2030%20-%20G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1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0"/>
  <sheetViews>
    <sheetView showGridLines="0" zoomScaleSheetLayoutView="100" zoomScalePageLayoutView="0" workbookViewId="0" topLeftCell="A1">
      <selection activeCell="A65" sqref="A65"/>
    </sheetView>
  </sheetViews>
  <sheetFormatPr defaultColWidth="9.140625" defaultRowHeight="12.75"/>
  <cols>
    <col min="1" max="1" width="10.57421875" style="1" customWidth="1"/>
    <col min="2" max="2" width="3.140625" style="2" customWidth="1"/>
    <col min="3" max="3" width="2.7109375" style="2" customWidth="1"/>
    <col min="4" max="4" width="59.00390625" style="2" customWidth="1"/>
    <col min="5" max="5" width="7.7109375" style="2" customWidth="1"/>
    <col min="6" max="6" width="11.8515625" style="306" customWidth="1"/>
    <col min="7" max="7" width="12.8515625" style="306" customWidth="1"/>
    <col min="8" max="16384" width="9.140625" style="1" customWidth="1"/>
  </cols>
  <sheetData>
    <row r="1" spans="5:7" ht="12.75">
      <c r="E1" s="462"/>
      <c r="F1" s="462"/>
      <c r="G1" s="462"/>
    </row>
    <row r="2" spans="5:7" ht="25.5" customHeight="1">
      <c r="E2" s="462"/>
      <c r="F2" s="462"/>
      <c r="G2" s="462"/>
    </row>
    <row r="3" spans="5:7" ht="12.75">
      <c r="E3" s="438"/>
      <c r="F3" s="439"/>
      <c r="G3" s="439"/>
    </row>
    <row r="5" spans="1:7" s="298" customFormat="1" ht="11.25" customHeight="1">
      <c r="A5" s="446" t="s">
        <v>87</v>
      </c>
      <c r="B5" s="446"/>
      <c r="C5" s="446"/>
      <c r="D5" s="446"/>
      <c r="E5" s="446"/>
      <c r="F5" s="446"/>
      <c r="G5" s="446"/>
    </row>
    <row r="6" spans="1:7" ht="15">
      <c r="A6" s="440" t="s">
        <v>648</v>
      </c>
      <c r="B6" s="441"/>
      <c r="C6" s="441"/>
      <c r="D6" s="441"/>
      <c r="E6" s="441"/>
      <c r="F6" s="442"/>
      <c r="G6" s="442"/>
    </row>
    <row r="7" spans="1:7" s="298" customFormat="1" ht="11.25">
      <c r="A7" s="443" t="s">
        <v>3</v>
      </c>
      <c r="B7" s="444"/>
      <c r="C7" s="444"/>
      <c r="D7" s="444"/>
      <c r="E7" s="444"/>
      <c r="F7" s="445"/>
      <c r="G7" s="445"/>
    </row>
    <row r="8" spans="1:7" ht="14.25" customHeight="1">
      <c r="A8" s="440" t="s">
        <v>628</v>
      </c>
      <c r="B8" s="441"/>
      <c r="C8" s="441"/>
      <c r="D8" s="441"/>
      <c r="E8" s="441"/>
      <c r="F8" s="442"/>
      <c r="G8" s="442"/>
    </row>
    <row r="9" spans="1:7" ht="12.75" customHeight="1">
      <c r="A9" s="443" t="s">
        <v>1</v>
      </c>
      <c r="B9" s="443"/>
      <c r="C9" s="443"/>
      <c r="D9" s="443"/>
      <c r="E9" s="443"/>
      <c r="F9" s="443"/>
      <c r="G9" s="443"/>
    </row>
    <row r="10" spans="1:7" s="298" customFormat="1" ht="11.25">
      <c r="A10" s="299"/>
      <c r="B10" s="299"/>
      <c r="C10" s="299"/>
      <c r="D10" s="299"/>
      <c r="E10" s="299"/>
      <c r="F10" s="299"/>
      <c r="G10" s="299"/>
    </row>
    <row r="11" spans="1:7" ht="15.75">
      <c r="A11" s="447" t="s">
        <v>4</v>
      </c>
      <c r="B11" s="448"/>
      <c r="C11" s="448"/>
      <c r="D11" s="448"/>
      <c r="E11" s="448"/>
      <c r="F11" s="449"/>
      <c r="G11" s="449"/>
    </row>
    <row r="12" spans="1:7" ht="15.75">
      <c r="A12" s="447" t="s">
        <v>693</v>
      </c>
      <c r="B12" s="448"/>
      <c r="C12" s="448"/>
      <c r="D12" s="448"/>
      <c r="E12" s="448"/>
      <c r="F12" s="449"/>
      <c r="G12" s="449"/>
    </row>
    <row r="13" spans="1:7" ht="15">
      <c r="A13" s="440" t="s">
        <v>710</v>
      </c>
      <c r="B13" s="441"/>
      <c r="C13" s="441"/>
      <c r="D13" s="441"/>
      <c r="E13" s="441"/>
      <c r="F13" s="442"/>
      <c r="G13" s="442"/>
    </row>
    <row r="14" spans="1:7" ht="12.75">
      <c r="A14" s="463" t="s">
        <v>5</v>
      </c>
      <c r="B14" s="463"/>
      <c r="C14" s="463"/>
      <c r="D14" s="463"/>
      <c r="E14" s="463"/>
      <c r="F14" s="464"/>
      <c r="G14" s="464"/>
    </row>
    <row r="15" spans="1:7" ht="12.75" customHeight="1">
      <c r="A15" s="33"/>
      <c r="B15" s="33"/>
      <c r="C15" s="33"/>
      <c r="D15" s="454" t="s">
        <v>661</v>
      </c>
      <c r="E15" s="454"/>
      <c r="F15" s="454"/>
      <c r="G15" s="454"/>
    </row>
    <row r="16" spans="1:7" ht="67.5" customHeight="1">
      <c r="A16" s="4" t="s">
        <v>131</v>
      </c>
      <c r="B16" s="456" t="s">
        <v>6</v>
      </c>
      <c r="C16" s="457"/>
      <c r="D16" s="458"/>
      <c r="E16" s="38" t="s">
        <v>7</v>
      </c>
      <c r="F16" s="307" t="s">
        <v>8</v>
      </c>
      <c r="G16" s="307" t="s">
        <v>9</v>
      </c>
    </row>
    <row r="17" spans="1:7" s="2" customFormat="1" ht="12.75" customHeight="1">
      <c r="A17" s="4" t="s">
        <v>10</v>
      </c>
      <c r="B17" s="5" t="s">
        <v>11</v>
      </c>
      <c r="C17" s="13"/>
      <c r="D17" s="3"/>
      <c r="E17" s="42"/>
      <c r="F17" s="343">
        <v>4400.82</v>
      </c>
      <c r="G17" s="343">
        <f>+G18+G24</f>
        <v>7089.54</v>
      </c>
    </row>
    <row r="18" spans="1:7" s="2" customFormat="1" ht="12.75" customHeight="1">
      <c r="A18" s="4" t="s">
        <v>12</v>
      </c>
      <c r="B18" s="7" t="s">
        <v>13</v>
      </c>
      <c r="C18" s="36"/>
      <c r="D18" s="37"/>
      <c r="E18" s="40"/>
      <c r="F18" s="308">
        <v>1</v>
      </c>
      <c r="G18" s="308">
        <f>G21</f>
        <v>1</v>
      </c>
    </row>
    <row r="19" spans="1:7" s="2" customFormat="1" ht="12.75" customHeight="1">
      <c r="A19" s="9" t="s">
        <v>23</v>
      </c>
      <c r="B19" s="13"/>
      <c r="C19" s="15" t="s">
        <v>88</v>
      </c>
      <c r="D19" s="14"/>
      <c r="E19" s="41"/>
      <c r="F19" s="308"/>
      <c r="G19" s="308"/>
    </row>
    <row r="20" spans="1:7" s="2" customFormat="1" ht="12.75" customHeight="1">
      <c r="A20" s="9" t="s">
        <v>24</v>
      </c>
      <c r="B20" s="13"/>
      <c r="C20" s="15" t="s">
        <v>89</v>
      </c>
      <c r="D20" s="6"/>
      <c r="E20" s="42"/>
      <c r="F20" s="308"/>
      <c r="G20" s="308"/>
    </row>
    <row r="21" spans="1:7" s="2" customFormat="1" ht="12.75" customHeight="1">
      <c r="A21" s="9" t="s">
        <v>55</v>
      </c>
      <c r="B21" s="13"/>
      <c r="C21" s="15" t="s">
        <v>90</v>
      </c>
      <c r="D21" s="6"/>
      <c r="E21" s="42" t="s">
        <v>649</v>
      </c>
      <c r="F21" s="308">
        <v>1</v>
      </c>
      <c r="G21" s="308">
        <v>1</v>
      </c>
    </row>
    <row r="22" spans="1:7" s="2" customFormat="1" ht="12.75" customHeight="1">
      <c r="A22" s="9" t="s">
        <v>91</v>
      </c>
      <c r="B22" s="13"/>
      <c r="C22" s="15" t="s">
        <v>92</v>
      </c>
      <c r="D22" s="6"/>
      <c r="E22" s="42"/>
      <c r="F22" s="308"/>
      <c r="G22" s="308"/>
    </row>
    <row r="23" spans="1:7" s="2" customFormat="1" ht="12.75" customHeight="1">
      <c r="A23" s="38" t="s">
        <v>93</v>
      </c>
      <c r="B23" s="13"/>
      <c r="C23" s="24" t="s">
        <v>94</v>
      </c>
      <c r="D23" s="14"/>
      <c r="E23" s="42"/>
      <c r="F23" s="308"/>
      <c r="G23" s="308"/>
    </row>
    <row r="24" spans="1:7" s="2" customFormat="1" ht="12.75" customHeight="1">
      <c r="A24" s="32" t="s">
        <v>14</v>
      </c>
      <c r="B24" s="18" t="s">
        <v>15</v>
      </c>
      <c r="C24" s="25"/>
      <c r="D24" s="19"/>
      <c r="E24" s="419"/>
      <c r="F24" s="308">
        <v>4399.82</v>
      </c>
      <c r="G24" s="308">
        <f>G29+G30+G33</f>
        <v>7088.54</v>
      </c>
    </row>
    <row r="25" spans="1:7" s="2" customFormat="1" ht="12.75" customHeight="1">
      <c r="A25" s="9" t="s">
        <v>58</v>
      </c>
      <c r="B25" s="13"/>
      <c r="C25" s="15" t="s">
        <v>95</v>
      </c>
      <c r="D25" s="6"/>
      <c r="E25" s="42"/>
      <c r="F25" s="308"/>
      <c r="G25" s="308"/>
    </row>
    <row r="26" spans="1:7" s="2" customFormat="1" ht="12.75" customHeight="1">
      <c r="A26" s="9" t="s">
        <v>60</v>
      </c>
      <c r="B26" s="13"/>
      <c r="C26" s="15" t="s">
        <v>96</v>
      </c>
      <c r="D26" s="6"/>
      <c r="E26" s="42"/>
      <c r="F26" s="308"/>
      <c r="G26" s="308"/>
    </row>
    <row r="27" spans="1:7" s="2" customFormat="1" ht="12.75" customHeight="1">
      <c r="A27" s="9" t="s">
        <v>62</v>
      </c>
      <c r="B27" s="13"/>
      <c r="C27" s="15" t="s">
        <v>97</v>
      </c>
      <c r="D27" s="6"/>
      <c r="E27" s="42"/>
      <c r="F27" s="308"/>
      <c r="G27" s="308"/>
    </row>
    <row r="28" spans="1:7" s="2" customFormat="1" ht="12.75" customHeight="1">
      <c r="A28" s="9" t="s">
        <v>64</v>
      </c>
      <c r="B28" s="13"/>
      <c r="C28" s="15" t="s">
        <v>98</v>
      </c>
      <c r="D28" s="6"/>
      <c r="E28" s="42"/>
      <c r="F28" s="308"/>
      <c r="G28" s="308"/>
    </row>
    <row r="29" spans="1:7" s="2" customFormat="1" ht="12.75" customHeight="1">
      <c r="A29" s="9" t="s">
        <v>66</v>
      </c>
      <c r="B29" s="13"/>
      <c r="C29" s="15" t="s">
        <v>99</v>
      </c>
      <c r="D29" s="6"/>
      <c r="E29" s="42"/>
      <c r="F29" s="308"/>
      <c r="G29" s="308"/>
    </row>
    <row r="30" spans="1:7" s="2" customFormat="1" ht="12.75" customHeight="1">
      <c r="A30" s="9" t="s">
        <v>68</v>
      </c>
      <c r="B30" s="13"/>
      <c r="C30" s="15" t="s">
        <v>100</v>
      </c>
      <c r="D30" s="6"/>
      <c r="E30" s="42" t="s">
        <v>625</v>
      </c>
      <c r="F30" s="308">
        <v>4399.82</v>
      </c>
      <c r="G30" s="308">
        <v>7088.54</v>
      </c>
    </row>
    <row r="31" spans="1:7" s="2" customFormat="1" ht="12.75" customHeight="1">
      <c r="A31" s="9" t="s">
        <v>70</v>
      </c>
      <c r="B31" s="13"/>
      <c r="C31" s="15" t="s">
        <v>101</v>
      </c>
      <c r="D31" s="6"/>
      <c r="E31" s="42"/>
      <c r="F31" s="308"/>
      <c r="G31" s="308"/>
    </row>
    <row r="32" spans="1:7" s="2" customFormat="1" ht="12.75" customHeight="1">
      <c r="A32" s="9" t="s">
        <v>72</v>
      </c>
      <c r="B32" s="13"/>
      <c r="C32" s="15" t="s">
        <v>102</v>
      </c>
      <c r="D32" s="6"/>
      <c r="E32" s="42"/>
      <c r="F32" s="308">
        <v>0</v>
      </c>
      <c r="G32" s="308">
        <v>0</v>
      </c>
    </row>
    <row r="33" spans="1:7" s="2" customFormat="1" ht="12.75" customHeight="1">
      <c r="A33" s="9" t="s">
        <v>103</v>
      </c>
      <c r="B33" s="13"/>
      <c r="C33" s="15" t="s">
        <v>0</v>
      </c>
      <c r="D33" s="6"/>
      <c r="E33" s="42"/>
      <c r="F33" s="308">
        <v>0</v>
      </c>
      <c r="G33" s="308">
        <v>0</v>
      </c>
    </row>
    <row r="34" spans="1:7" s="2" customFormat="1" ht="12.75" customHeight="1">
      <c r="A34" s="9" t="s">
        <v>75</v>
      </c>
      <c r="B34" s="13"/>
      <c r="C34" s="15" t="s">
        <v>104</v>
      </c>
      <c r="D34" s="6"/>
      <c r="E34" s="42"/>
      <c r="F34" s="308"/>
      <c r="G34" s="308"/>
    </row>
    <row r="35" spans="1:7" s="2" customFormat="1" ht="12.75" customHeight="1">
      <c r="A35" s="4" t="s">
        <v>16</v>
      </c>
      <c r="B35" s="5" t="s">
        <v>17</v>
      </c>
      <c r="C35" s="5"/>
      <c r="D35" s="12"/>
      <c r="E35" s="42"/>
      <c r="F35" s="308"/>
      <c r="G35" s="308"/>
    </row>
    <row r="36" spans="1:7" s="2" customFormat="1" ht="12.75" customHeight="1">
      <c r="A36" s="4" t="s">
        <v>18</v>
      </c>
      <c r="B36" s="5" t="s">
        <v>105</v>
      </c>
      <c r="C36" s="5"/>
      <c r="D36" s="12"/>
      <c r="E36" s="43"/>
      <c r="F36" s="308"/>
      <c r="G36" s="308"/>
    </row>
    <row r="37" spans="1:7" s="2" customFormat="1" ht="12.75" customHeight="1">
      <c r="A37" s="4" t="s">
        <v>19</v>
      </c>
      <c r="B37" s="5" t="s">
        <v>106</v>
      </c>
      <c r="C37" s="13"/>
      <c r="D37" s="3"/>
      <c r="E37" s="42"/>
      <c r="F37" s="308"/>
      <c r="G37" s="308"/>
    </row>
    <row r="38" spans="1:7" s="2" customFormat="1" ht="12.75" customHeight="1">
      <c r="A38" s="4" t="s">
        <v>20</v>
      </c>
      <c r="B38" s="5" t="s">
        <v>21</v>
      </c>
      <c r="C38" s="13"/>
      <c r="D38" s="3"/>
      <c r="E38" s="42"/>
      <c r="F38" s="343">
        <v>25332.04</v>
      </c>
      <c r="G38" s="343">
        <f>G39+G45+G46+G54</f>
        <v>18125.340000000004</v>
      </c>
    </row>
    <row r="39" spans="1:7" s="2" customFormat="1" ht="12.75" customHeight="1">
      <c r="A39" s="4" t="s">
        <v>12</v>
      </c>
      <c r="B39" s="7" t="s">
        <v>22</v>
      </c>
      <c r="C39" s="10"/>
      <c r="D39" s="8"/>
      <c r="E39" s="42" t="s">
        <v>708</v>
      </c>
      <c r="F39" s="308">
        <v>512.39</v>
      </c>
      <c r="G39" s="308">
        <v>0</v>
      </c>
    </row>
    <row r="40" spans="1:7" s="2" customFormat="1" ht="12.75" customHeight="1">
      <c r="A40" s="9" t="s">
        <v>23</v>
      </c>
      <c r="B40" s="13"/>
      <c r="C40" s="15" t="s">
        <v>107</v>
      </c>
      <c r="D40" s="6"/>
      <c r="E40" s="42"/>
      <c r="F40" s="308"/>
      <c r="G40" s="308"/>
    </row>
    <row r="41" spans="1:7" s="2" customFormat="1" ht="12.75" customHeight="1">
      <c r="A41" s="9" t="s">
        <v>24</v>
      </c>
      <c r="B41" s="13"/>
      <c r="C41" s="15" t="s">
        <v>108</v>
      </c>
      <c r="D41" s="6"/>
      <c r="E41" s="42"/>
      <c r="F41" s="308">
        <v>512.39</v>
      </c>
      <c r="G41" s="308">
        <v>0</v>
      </c>
    </row>
    <row r="42" spans="1:7" s="2" customFormat="1" ht="12.75">
      <c r="A42" s="9" t="s">
        <v>55</v>
      </c>
      <c r="B42" s="13"/>
      <c r="C42" s="15" t="s">
        <v>109</v>
      </c>
      <c r="D42" s="6"/>
      <c r="E42" s="420"/>
      <c r="F42" s="308"/>
      <c r="G42" s="308"/>
    </row>
    <row r="43" spans="1:7" s="2" customFormat="1" ht="12.75">
      <c r="A43" s="9" t="s">
        <v>91</v>
      </c>
      <c r="B43" s="13"/>
      <c r="C43" s="15" t="s">
        <v>110</v>
      </c>
      <c r="D43" s="6"/>
      <c r="E43" s="420"/>
      <c r="F43" s="308"/>
      <c r="G43" s="308"/>
    </row>
    <row r="44" spans="1:7" s="2" customFormat="1" ht="12.75" customHeight="1">
      <c r="A44" s="9" t="s">
        <v>93</v>
      </c>
      <c r="B44" s="13"/>
      <c r="C44" s="466" t="s">
        <v>25</v>
      </c>
      <c r="D44" s="461"/>
      <c r="E44" s="42"/>
      <c r="F44" s="308"/>
      <c r="G44" s="308"/>
    </row>
    <row r="45" spans="1:7" s="2" customFormat="1" ht="12.75" customHeight="1">
      <c r="A45" s="4" t="s">
        <v>14</v>
      </c>
      <c r="B45" s="16" t="s">
        <v>26</v>
      </c>
      <c r="C45" s="21"/>
      <c r="D45" s="17"/>
      <c r="E45" s="42"/>
      <c r="F45" s="308">
        <v>1414.45</v>
      </c>
      <c r="G45" s="308"/>
    </row>
    <row r="46" spans="1:7" s="2" customFormat="1" ht="12.75" customHeight="1">
      <c r="A46" s="4" t="s">
        <v>16</v>
      </c>
      <c r="B46" s="7" t="s">
        <v>2</v>
      </c>
      <c r="C46" s="10"/>
      <c r="D46" s="8"/>
      <c r="E46" s="42" t="s">
        <v>622</v>
      </c>
      <c r="F46" s="308">
        <v>22953.54</v>
      </c>
      <c r="G46" s="308">
        <f>G51+G52+G50</f>
        <v>17237.820000000003</v>
      </c>
    </row>
    <row r="47" spans="1:7" s="2" customFormat="1" ht="12.75" customHeight="1">
      <c r="A47" s="9" t="s">
        <v>27</v>
      </c>
      <c r="B47" s="10"/>
      <c r="C47" s="22" t="s">
        <v>28</v>
      </c>
      <c r="D47" s="11"/>
      <c r="E47" s="42"/>
      <c r="F47" s="308"/>
      <c r="G47" s="308"/>
    </row>
    <row r="48" spans="1:7" s="2" customFormat="1" ht="12.75" customHeight="1">
      <c r="A48" s="23" t="s">
        <v>29</v>
      </c>
      <c r="B48" s="13"/>
      <c r="C48" s="15" t="s">
        <v>30</v>
      </c>
      <c r="D48" s="24"/>
      <c r="E48" s="422"/>
      <c r="F48" s="309"/>
      <c r="G48" s="309"/>
    </row>
    <row r="49" spans="1:7" s="2" customFormat="1" ht="12.75" customHeight="1">
      <c r="A49" s="9" t="s">
        <v>31</v>
      </c>
      <c r="B49" s="13"/>
      <c r="C49" s="15" t="s">
        <v>32</v>
      </c>
      <c r="D49" s="6"/>
      <c r="E49" s="43"/>
      <c r="F49" s="308"/>
      <c r="G49" s="308"/>
    </row>
    <row r="50" spans="1:7" s="2" customFormat="1" ht="12.75" customHeight="1">
      <c r="A50" s="9" t="s">
        <v>33</v>
      </c>
      <c r="B50" s="13"/>
      <c r="C50" s="466" t="s">
        <v>34</v>
      </c>
      <c r="D50" s="461"/>
      <c r="E50" s="42"/>
      <c r="F50" s="308">
        <v>244.99</v>
      </c>
      <c r="G50" s="308">
        <v>248.22</v>
      </c>
    </row>
    <row r="51" spans="1:7" s="2" customFormat="1" ht="12.75" customHeight="1">
      <c r="A51" s="9" t="s">
        <v>35</v>
      </c>
      <c r="B51" s="13"/>
      <c r="C51" s="15" t="s">
        <v>36</v>
      </c>
      <c r="D51" s="6"/>
      <c r="E51" s="42"/>
      <c r="F51" s="308">
        <v>19571.93</v>
      </c>
      <c r="G51" s="308">
        <v>15547.69</v>
      </c>
    </row>
    <row r="52" spans="1:7" s="2" customFormat="1" ht="12.75" customHeight="1">
      <c r="A52" s="9" t="s">
        <v>37</v>
      </c>
      <c r="B52" s="13"/>
      <c r="C52" s="15" t="s">
        <v>38</v>
      </c>
      <c r="D52" s="6"/>
      <c r="E52" s="42"/>
      <c r="F52" s="308">
        <v>3136.62</v>
      </c>
      <c r="G52" s="308">
        <v>1441.91</v>
      </c>
    </row>
    <row r="53" spans="1:7" s="2" customFormat="1" ht="12.75" customHeight="1">
      <c r="A53" s="4" t="s">
        <v>18</v>
      </c>
      <c r="B53" s="5" t="s">
        <v>39</v>
      </c>
      <c r="C53" s="5"/>
      <c r="D53" s="12"/>
      <c r="E53" s="43"/>
      <c r="F53" s="308"/>
      <c r="G53" s="308"/>
    </row>
    <row r="54" spans="1:7" s="2" customFormat="1" ht="12.75" customHeight="1">
      <c r="A54" s="4" t="s">
        <v>40</v>
      </c>
      <c r="B54" s="5" t="s">
        <v>41</v>
      </c>
      <c r="C54" s="5"/>
      <c r="D54" s="12"/>
      <c r="E54" s="42" t="s">
        <v>650</v>
      </c>
      <c r="F54" s="308">
        <v>451.66</v>
      </c>
      <c r="G54" s="308">
        <v>887.52</v>
      </c>
    </row>
    <row r="55" spans="1:7" s="2" customFormat="1" ht="24.75" customHeight="1">
      <c r="A55" s="4"/>
      <c r="B55" s="18" t="s">
        <v>42</v>
      </c>
      <c r="C55" s="25"/>
      <c r="D55" s="19"/>
      <c r="E55" s="42"/>
      <c r="F55" s="343">
        <v>29732.86</v>
      </c>
      <c r="G55" s="343">
        <f>G17+G37+G38</f>
        <v>25214.880000000005</v>
      </c>
    </row>
    <row r="56" spans="1:7" s="2" customFormat="1" ht="12.75" customHeight="1">
      <c r="A56" s="4" t="s">
        <v>43</v>
      </c>
      <c r="B56" s="5" t="s">
        <v>44</v>
      </c>
      <c r="C56" s="5"/>
      <c r="D56" s="12"/>
      <c r="E56" s="42" t="s">
        <v>651</v>
      </c>
      <c r="F56" s="343">
        <v>6900.03</v>
      </c>
      <c r="G56" s="343">
        <f>G58+G60</f>
        <v>7977.0599999999995</v>
      </c>
    </row>
    <row r="57" spans="1:7" s="2" customFormat="1" ht="12.75" customHeight="1">
      <c r="A57" s="4" t="s">
        <v>12</v>
      </c>
      <c r="B57" s="5" t="s">
        <v>45</v>
      </c>
      <c r="C57" s="5"/>
      <c r="D57" s="12"/>
      <c r="E57" s="42"/>
      <c r="G57" s="360"/>
    </row>
    <row r="58" spans="1:7" s="2" customFormat="1" ht="12.75" customHeight="1">
      <c r="A58" s="32" t="s">
        <v>14</v>
      </c>
      <c r="B58" s="18" t="s">
        <v>46</v>
      </c>
      <c r="C58" s="25"/>
      <c r="D58" s="19"/>
      <c r="E58" s="423"/>
      <c r="F58" s="308">
        <v>6470.7</v>
      </c>
      <c r="G58" s="308">
        <v>7089.54</v>
      </c>
    </row>
    <row r="59" spans="1:7" s="2" customFormat="1" ht="12.75" customHeight="1">
      <c r="A59" s="4" t="s">
        <v>16</v>
      </c>
      <c r="B59" s="459" t="s">
        <v>47</v>
      </c>
      <c r="C59" s="460"/>
      <c r="D59" s="461"/>
      <c r="E59" s="42"/>
      <c r="F59" s="308"/>
      <c r="G59" s="308"/>
    </row>
    <row r="60" spans="1:7" s="2" customFormat="1" ht="12.75" customHeight="1">
      <c r="A60" s="4" t="s">
        <v>48</v>
      </c>
      <c r="B60" s="5" t="s">
        <v>49</v>
      </c>
      <c r="C60" s="13"/>
      <c r="D60" s="3"/>
      <c r="E60" s="420"/>
      <c r="F60" s="308">
        <v>429.33</v>
      </c>
      <c r="G60" s="308">
        <v>887.52</v>
      </c>
    </row>
    <row r="61" spans="1:7" s="2" customFormat="1" ht="12.75" customHeight="1">
      <c r="A61" s="4" t="s">
        <v>50</v>
      </c>
      <c r="B61" s="5" t="s">
        <v>51</v>
      </c>
      <c r="C61" s="13"/>
      <c r="D61" s="3"/>
      <c r="E61" s="420"/>
      <c r="F61" s="343">
        <v>12765.82</v>
      </c>
      <c r="G61" s="343">
        <f>G66</f>
        <v>12709.39</v>
      </c>
    </row>
    <row r="62" spans="1:7" s="2" customFormat="1" ht="12.75" customHeight="1">
      <c r="A62" s="4" t="s">
        <v>12</v>
      </c>
      <c r="B62" s="7" t="s">
        <v>52</v>
      </c>
      <c r="C62" s="10"/>
      <c r="D62" s="8"/>
      <c r="E62" s="420"/>
      <c r="F62" s="308"/>
      <c r="G62" s="308"/>
    </row>
    <row r="63" spans="1:7" s="2" customFormat="1" ht="12.75">
      <c r="A63" s="9" t="s">
        <v>23</v>
      </c>
      <c r="B63" s="30"/>
      <c r="C63" s="15" t="s">
        <v>53</v>
      </c>
      <c r="D63" s="31"/>
      <c r="E63" s="421"/>
      <c r="F63" s="308"/>
      <c r="G63" s="308"/>
    </row>
    <row r="64" spans="1:7" s="2" customFormat="1" ht="12.75" customHeight="1">
      <c r="A64" s="9" t="s">
        <v>24</v>
      </c>
      <c r="B64" s="13"/>
      <c r="C64" s="15" t="s">
        <v>54</v>
      </c>
      <c r="D64" s="6"/>
      <c r="E64" s="420"/>
      <c r="F64" s="308"/>
      <c r="G64" s="308"/>
    </row>
    <row r="65" spans="1:7" s="2" customFormat="1" ht="12.75" customHeight="1">
      <c r="A65" s="9" t="s">
        <v>111</v>
      </c>
      <c r="B65" s="13"/>
      <c r="C65" s="15" t="s">
        <v>56</v>
      </c>
      <c r="D65" s="6"/>
      <c r="E65" s="43"/>
      <c r="F65" s="308"/>
      <c r="G65" s="308"/>
    </row>
    <row r="66" spans="1:7" s="2" customFormat="1" ht="12.75" customHeight="1">
      <c r="A66" s="4" t="s">
        <v>14</v>
      </c>
      <c r="B66" s="18" t="s">
        <v>57</v>
      </c>
      <c r="C66" s="25"/>
      <c r="D66" s="19"/>
      <c r="E66" s="42" t="s">
        <v>652</v>
      </c>
      <c r="F66" s="308">
        <v>12765.82</v>
      </c>
      <c r="G66" s="308">
        <f>G77+G79</f>
        <v>12709.39</v>
      </c>
    </row>
    <row r="67" spans="1:7" s="2" customFormat="1" ht="12.75" customHeight="1">
      <c r="A67" s="9" t="s">
        <v>58</v>
      </c>
      <c r="B67" s="13"/>
      <c r="C67" s="15" t="s">
        <v>59</v>
      </c>
      <c r="D67" s="14"/>
      <c r="E67" s="42"/>
      <c r="F67" s="308"/>
      <c r="G67" s="308"/>
    </row>
    <row r="68" spans="1:7" s="2" customFormat="1" ht="12.75" customHeight="1">
      <c r="A68" s="9" t="s">
        <v>60</v>
      </c>
      <c r="B68" s="30"/>
      <c r="C68" s="15" t="s">
        <v>61</v>
      </c>
      <c r="D68" s="31"/>
      <c r="E68" s="43"/>
      <c r="F68" s="308"/>
      <c r="G68" s="308"/>
    </row>
    <row r="69" spans="1:7" s="2" customFormat="1" ht="12.75">
      <c r="A69" s="9" t="s">
        <v>62</v>
      </c>
      <c r="B69" s="30"/>
      <c r="C69" s="15" t="s">
        <v>63</v>
      </c>
      <c r="D69" s="31"/>
      <c r="E69" s="43"/>
      <c r="F69" s="308"/>
      <c r="G69" s="308"/>
    </row>
    <row r="70" spans="1:7" s="2" customFormat="1" ht="12.75">
      <c r="A70" s="39" t="s">
        <v>64</v>
      </c>
      <c r="B70" s="10"/>
      <c r="C70" s="26" t="s">
        <v>65</v>
      </c>
      <c r="D70" s="11"/>
      <c r="E70" s="43"/>
      <c r="F70" s="308"/>
      <c r="G70" s="308"/>
    </row>
    <row r="71" spans="1:7" s="2" customFormat="1" ht="12.75">
      <c r="A71" s="4" t="s">
        <v>66</v>
      </c>
      <c r="B71" s="24"/>
      <c r="C71" s="24" t="s">
        <v>67</v>
      </c>
      <c r="D71" s="14"/>
      <c r="E71" s="436"/>
      <c r="F71" s="308"/>
      <c r="G71" s="308"/>
    </row>
    <row r="72" spans="1:7" s="2" customFormat="1" ht="12.75" customHeight="1">
      <c r="A72" s="34" t="s">
        <v>68</v>
      </c>
      <c r="B72" s="25"/>
      <c r="C72" s="27" t="s">
        <v>69</v>
      </c>
      <c r="D72" s="20"/>
      <c r="E72" s="42"/>
      <c r="F72" s="308"/>
      <c r="G72" s="308"/>
    </row>
    <row r="73" spans="1:7" s="2" customFormat="1" ht="12.75" customHeight="1">
      <c r="A73" s="9" t="s">
        <v>112</v>
      </c>
      <c r="B73" s="13"/>
      <c r="C73" s="24"/>
      <c r="D73" s="6" t="s">
        <v>113</v>
      </c>
      <c r="E73" s="43"/>
      <c r="F73" s="308"/>
      <c r="G73" s="308"/>
    </row>
    <row r="74" spans="1:7" s="2" customFormat="1" ht="12.75" customHeight="1">
      <c r="A74" s="9" t="s">
        <v>114</v>
      </c>
      <c r="B74" s="13"/>
      <c r="C74" s="24"/>
      <c r="D74" s="6" t="s">
        <v>115</v>
      </c>
      <c r="E74" s="42"/>
      <c r="F74" s="308"/>
      <c r="G74" s="308"/>
    </row>
    <row r="75" spans="1:7" s="2" customFormat="1" ht="12.75" customHeight="1">
      <c r="A75" s="9" t="s">
        <v>70</v>
      </c>
      <c r="B75" s="21"/>
      <c r="C75" s="28" t="s">
        <v>71</v>
      </c>
      <c r="D75" s="29"/>
      <c r="E75" s="42"/>
      <c r="F75" s="308"/>
      <c r="G75" s="308"/>
    </row>
    <row r="76" spans="1:7" s="2" customFormat="1" ht="12.75" customHeight="1">
      <c r="A76" s="9" t="s">
        <v>72</v>
      </c>
      <c r="B76" s="30"/>
      <c r="C76" s="15" t="s">
        <v>73</v>
      </c>
      <c r="D76" s="31"/>
      <c r="E76" s="43"/>
      <c r="F76" s="308"/>
      <c r="G76" s="308"/>
    </row>
    <row r="77" spans="1:7" s="2" customFormat="1" ht="12.75" customHeight="1">
      <c r="A77" s="9" t="s">
        <v>103</v>
      </c>
      <c r="B77" s="13"/>
      <c r="C77" s="15" t="s">
        <v>74</v>
      </c>
      <c r="D77" s="6"/>
      <c r="E77" s="42"/>
      <c r="F77" s="308">
        <v>19.6</v>
      </c>
      <c r="G77" s="308"/>
    </row>
    <row r="78" spans="1:7" s="2" customFormat="1" ht="12.75" customHeight="1">
      <c r="A78" s="9" t="s">
        <v>75</v>
      </c>
      <c r="B78" s="13"/>
      <c r="C78" s="15" t="s">
        <v>116</v>
      </c>
      <c r="D78" s="6"/>
      <c r="E78" s="43"/>
      <c r="F78" s="308"/>
      <c r="G78" s="308"/>
    </row>
    <row r="79" spans="1:7" s="2" customFormat="1" ht="12.75" customHeight="1">
      <c r="A79" s="9" t="s">
        <v>77</v>
      </c>
      <c r="B79" s="13"/>
      <c r="C79" s="15" t="s">
        <v>76</v>
      </c>
      <c r="D79" s="6"/>
      <c r="E79" s="42"/>
      <c r="F79" s="308">
        <v>12723.89</v>
      </c>
      <c r="G79" s="308">
        <v>12709.39</v>
      </c>
    </row>
    <row r="80" spans="1:7" s="2" customFormat="1" ht="12.75" customHeight="1">
      <c r="A80" s="9" t="s">
        <v>117</v>
      </c>
      <c r="B80" s="13"/>
      <c r="C80" s="15" t="s">
        <v>78</v>
      </c>
      <c r="D80" s="6"/>
      <c r="E80" s="43"/>
      <c r="F80" s="308">
        <v>22.33</v>
      </c>
      <c r="G80" s="308"/>
    </row>
    <row r="81" spans="1:7" s="2" customFormat="1" ht="12.75" customHeight="1">
      <c r="A81" s="4" t="s">
        <v>79</v>
      </c>
      <c r="B81" s="16" t="s">
        <v>80</v>
      </c>
      <c r="C81" s="21"/>
      <c r="D81" s="17"/>
      <c r="E81" s="42"/>
      <c r="F81" s="343">
        <v>10067.01</v>
      </c>
      <c r="G81" s="343">
        <v>4528.43</v>
      </c>
    </row>
    <row r="82" spans="1:7" s="2" customFormat="1" ht="12.75" customHeight="1">
      <c r="A82" s="4" t="s">
        <v>12</v>
      </c>
      <c r="B82" s="5" t="s">
        <v>118</v>
      </c>
      <c r="C82" s="13"/>
      <c r="D82" s="3"/>
      <c r="E82" s="43"/>
      <c r="F82" s="308"/>
      <c r="G82" s="308"/>
    </row>
    <row r="83" spans="1:7" s="2" customFormat="1" ht="12.75" customHeight="1">
      <c r="A83" s="4" t="s">
        <v>14</v>
      </c>
      <c r="B83" s="7" t="s">
        <v>81</v>
      </c>
      <c r="C83" s="10"/>
      <c r="D83" s="8"/>
      <c r="E83" s="42"/>
      <c r="F83" s="308"/>
      <c r="G83" s="308"/>
    </row>
    <row r="84" spans="1:7" s="2" customFormat="1" ht="12.75" customHeight="1">
      <c r="A84" s="9" t="s">
        <v>58</v>
      </c>
      <c r="B84" s="13"/>
      <c r="C84" s="15" t="s">
        <v>119</v>
      </c>
      <c r="D84" s="6"/>
      <c r="E84" s="42"/>
      <c r="F84" s="308"/>
      <c r="G84" s="308"/>
    </row>
    <row r="85" spans="1:7" s="2" customFormat="1" ht="12.75" customHeight="1">
      <c r="A85" s="9" t="s">
        <v>60</v>
      </c>
      <c r="B85" s="13"/>
      <c r="C85" s="15" t="s">
        <v>120</v>
      </c>
      <c r="D85" s="6"/>
      <c r="E85" s="42"/>
      <c r="F85" s="308"/>
      <c r="G85" s="308"/>
    </row>
    <row r="86" spans="1:7" s="2" customFormat="1" ht="12.75" customHeight="1">
      <c r="A86" s="4" t="s">
        <v>16</v>
      </c>
      <c r="B86" s="24" t="s">
        <v>82</v>
      </c>
      <c r="C86" s="24"/>
      <c r="D86" s="14"/>
      <c r="E86" s="42"/>
      <c r="F86" s="308"/>
      <c r="G86" s="308"/>
    </row>
    <row r="87" spans="1:7" s="2" customFormat="1" ht="12.75" customHeight="1">
      <c r="A87" s="32" t="s">
        <v>18</v>
      </c>
      <c r="B87" s="18" t="s">
        <v>83</v>
      </c>
      <c r="C87" s="25"/>
      <c r="D87" s="19"/>
      <c r="E87" s="42"/>
      <c r="F87" s="308">
        <v>10067.01</v>
      </c>
      <c r="G87" s="308">
        <v>4528.43</v>
      </c>
    </row>
    <row r="88" spans="1:7" s="2" customFormat="1" ht="12.75" customHeight="1">
      <c r="A88" s="9" t="s">
        <v>121</v>
      </c>
      <c r="B88" s="13"/>
      <c r="C88" s="15" t="s">
        <v>84</v>
      </c>
      <c r="D88" s="6"/>
      <c r="E88" s="42" t="s">
        <v>658</v>
      </c>
      <c r="F88" s="308">
        <v>5538.58</v>
      </c>
      <c r="G88" s="308">
        <v>187.38</v>
      </c>
    </row>
    <row r="89" spans="1:7" s="2" customFormat="1" ht="12.75" customHeight="1">
      <c r="A89" s="9" t="s">
        <v>122</v>
      </c>
      <c r="B89" s="13"/>
      <c r="C89" s="15" t="s">
        <v>85</v>
      </c>
      <c r="D89" s="6"/>
      <c r="E89" s="42"/>
      <c r="F89" s="308">
        <v>4528.43</v>
      </c>
      <c r="G89" s="308">
        <v>4341.05</v>
      </c>
    </row>
    <row r="90" spans="1:7" s="2" customFormat="1" ht="12.75" customHeight="1">
      <c r="A90" s="4" t="s">
        <v>123</v>
      </c>
      <c r="B90" s="16" t="s">
        <v>124</v>
      </c>
      <c r="C90" s="17"/>
      <c r="D90" s="17"/>
      <c r="E90" s="42"/>
      <c r="F90" s="308"/>
      <c r="G90" s="308"/>
    </row>
    <row r="91" spans="1:7" s="2" customFormat="1" ht="25.5" customHeight="1">
      <c r="A91" s="4"/>
      <c r="B91" s="459" t="s">
        <v>125</v>
      </c>
      <c r="C91" s="460"/>
      <c r="D91" s="461"/>
      <c r="E91" s="42"/>
      <c r="F91" s="343">
        <v>29732.86</v>
      </c>
      <c r="G91" s="343">
        <f>G56+G61+G87</f>
        <v>25214.879999999997</v>
      </c>
    </row>
    <row r="92" spans="1:7" s="2" customFormat="1" ht="12.75">
      <c r="A92" s="20"/>
      <c r="B92" s="20"/>
      <c r="C92" s="20"/>
      <c r="D92" s="20"/>
      <c r="E92" s="20"/>
      <c r="F92" s="310"/>
      <c r="G92" s="310"/>
    </row>
    <row r="93" spans="1:7" s="2" customFormat="1" ht="38.25" customHeight="1">
      <c r="A93" s="455" t="s">
        <v>667</v>
      </c>
      <c r="B93" s="455"/>
      <c r="C93" s="455"/>
      <c r="D93" s="455"/>
      <c r="E93" s="20"/>
      <c r="F93" s="467" t="s">
        <v>668</v>
      </c>
      <c r="G93" s="467"/>
    </row>
    <row r="94" spans="1:7" s="2" customFormat="1" ht="1.5" customHeight="1">
      <c r="A94" s="437" t="s">
        <v>126</v>
      </c>
      <c r="B94" s="437"/>
      <c r="C94" s="437"/>
      <c r="D94" s="437"/>
      <c r="E94" s="437"/>
      <c r="F94" s="465" t="s">
        <v>127</v>
      </c>
      <c r="G94" s="465"/>
    </row>
    <row r="95" spans="1:7" s="2" customFormat="1" ht="12.75" customHeight="1">
      <c r="A95" s="452" t="s">
        <v>129</v>
      </c>
      <c r="B95" s="452"/>
      <c r="C95" s="452"/>
      <c r="D95" s="452"/>
      <c r="E95" s="452"/>
      <c r="F95" s="453" t="s">
        <v>86</v>
      </c>
      <c r="G95" s="453"/>
    </row>
    <row r="96" spans="1:7" s="2" customFormat="1" ht="12.75">
      <c r="A96" s="450" t="s">
        <v>128</v>
      </c>
      <c r="B96" s="437"/>
      <c r="C96" s="437"/>
      <c r="D96" s="437"/>
      <c r="E96" s="33"/>
      <c r="F96" s="311"/>
      <c r="G96" s="311"/>
    </row>
    <row r="97" spans="1:7" s="2" customFormat="1" ht="12.75">
      <c r="A97" s="20"/>
      <c r="B97" s="35"/>
      <c r="C97" s="35"/>
      <c r="D97" s="35"/>
      <c r="E97" s="33"/>
      <c r="F97" s="311"/>
      <c r="G97" s="311"/>
    </row>
    <row r="98" spans="1:7" s="2" customFormat="1" ht="12.75">
      <c r="A98" s="450" t="s">
        <v>664</v>
      </c>
      <c r="B98" s="450"/>
      <c r="C98" s="450"/>
      <c r="D98" s="450"/>
      <c r="E98" s="450"/>
      <c r="F98" s="451" t="s">
        <v>694</v>
      </c>
      <c r="G98" s="451"/>
    </row>
    <row r="99" spans="1:7" s="2" customFormat="1" ht="12.75" customHeight="1">
      <c r="A99" s="452" t="s">
        <v>130</v>
      </c>
      <c r="B99" s="452"/>
      <c r="C99" s="452"/>
      <c r="D99" s="452"/>
      <c r="E99" s="452"/>
      <c r="F99" s="453" t="s">
        <v>86</v>
      </c>
      <c r="G99" s="453"/>
    </row>
    <row r="100" spans="6:7" s="2" customFormat="1" ht="12.75">
      <c r="F100" s="310"/>
      <c r="G100" s="310"/>
    </row>
    <row r="101" spans="6:7" s="2" customFormat="1" ht="12.75">
      <c r="F101" s="310"/>
      <c r="G101" s="310"/>
    </row>
    <row r="102" spans="6:7" s="2" customFormat="1" ht="12.75">
      <c r="F102" s="310"/>
      <c r="G102" s="310"/>
    </row>
    <row r="103" spans="6:7" s="2" customFormat="1" ht="12.75">
      <c r="F103" s="310"/>
      <c r="G103" s="310"/>
    </row>
    <row r="104" spans="6:7" s="2" customFormat="1" ht="12.75">
      <c r="F104" s="310"/>
      <c r="G104" s="310"/>
    </row>
    <row r="105" spans="6:7" s="2" customFormat="1" ht="12.75">
      <c r="F105" s="310"/>
      <c r="G105" s="310"/>
    </row>
    <row r="106" spans="6:7" s="2" customFormat="1" ht="12.75">
      <c r="F106" s="310"/>
      <c r="G106" s="310"/>
    </row>
    <row r="107" spans="6:7" s="2" customFormat="1" ht="12.75">
      <c r="F107" s="310"/>
      <c r="G107" s="310"/>
    </row>
    <row r="108" spans="6:7" s="2" customFormat="1" ht="12.75">
      <c r="F108" s="310"/>
      <c r="G108" s="310"/>
    </row>
    <row r="109" spans="6:7" s="2" customFormat="1" ht="12.75">
      <c r="F109" s="310"/>
      <c r="G109" s="310"/>
    </row>
    <row r="110" spans="6:7" s="2" customFormat="1" ht="12.75">
      <c r="F110" s="310"/>
      <c r="G110" s="310"/>
    </row>
    <row r="111" spans="6:7" s="2" customFormat="1" ht="12.75">
      <c r="F111" s="310"/>
      <c r="G111" s="310"/>
    </row>
    <row r="112" spans="6:7" s="2" customFormat="1" ht="12.75">
      <c r="F112" s="310"/>
      <c r="G112" s="310"/>
    </row>
    <row r="113" spans="6:7" s="2" customFormat="1" ht="12.75">
      <c r="F113" s="310"/>
      <c r="G113" s="310"/>
    </row>
    <row r="114" spans="6:7" s="2" customFormat="1" ht="12.75">
      <c r="F114" s="310"/>
      <c r="G114" s="310"/>
    </row>
    <row r="115" spans="6:7" s="2" customFormat="1" ht="12.75">
      <c r="F115" s="310"/>
      <c r="G115" s="310"/>
    </row>
    <row r="116" spans="6:7" s="2" customFormat="1" ht="12.75">
      <c r="F116" s="310"/>
      <c r="G116" s="310"/>
    </row>
    <row r="117" spans="6:7" s="2" customFormat="1" ht="12.75">
      <c r="F117" s="310"/>
      <c r="G117" s="310"/>
    </row>
    <row r="118" spans="6:7" s="2" customFormat="1" ht="12.75">
      <c r="F118" s="310"/>
      <c r="G118" s="310"/>
    </row>
    <row r="119" spans="6:7" s="2" customFormat="1" ht="12.75">
      <c r="F119" s="310"/>
      <c r="G119" s="310"/>
    </row>
    <row r="120" spans="6:7" s="2" customFormat="1" ht="12.75">
      <c r="F120" s="310"/>
      <c r="G120" s="310"/>
    </row>
  </sheetData>
  <sheetProtection/>
  <mergeCells count="28">
    <mergeCell ref="E1:G2"/>
    <mergeCell ref="A14:G14"/>
    <mergeCell ref="A96:D96"/>
    <mergeCell ref="F94:G94"/>
    <mergeCell ref="F95:G95"/>
    <mergeCell ref="C44:D44"/>
    <mergeCell ref="C50:D50"/>
    <mergeCell ref="B59:D59"/>
    <mergeCell ref="A95:E95"/>
    <mergeCell ref="F93:G93"/>
    <mergeCell ref="A98:E98"/>
    <mergeCell ref="F98:G98"/>
    <mergeCell ref="A99:E99"/>
    <mergeCell ref="F99:G99"/>
    <mergeCell ref="D15:G15"/>
    <mergeCell ref="A12:G12"/>
    <mergeCell ref="A13:G13"/>
    <mergeCell ref="A93:D93"/>
    <mergeCell ref="B16:D16"/>
    <mergeCell ref="B91:D91"/>
    <mergeCell ref="A94:E94"/>
    <mergeCell ref="E3:G3"/>
    <mergeCell ref="A6:G6"/>
    <mergeCell ref="A7:G7"/>
    <mergeCell ref="A5:G5"/>
    <mergeCell ref="A8:G8"/>
    <mergeCell ref="A11:G11"/>
    <mergeCell ref="A9:G9"/>
  </mergeCells>
  <printOptions horizontalCentered="1"/>
  <pageMargins left="0.7" right="0.7" top="0.75" bottom="0.75" header="0.3" footer="0.3"/>
  <pageSetup fitToHeight="0" fitToWidth="1" horizontalDpi="600" verticalDpi="6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Zeros="0" zoomScalePageLayoutView="0" workbookViewId="0" topLeftCell="A1">
      <selection activeCell="D5" sqref="D5"/>
    </sheetView>
  </sheetViews>
  <sheetFormatPr defaultColWidth="9.140625" defaultRowHeight="12.75"/>
  <cols>
    <col min="1" max="1" width="5.140625" style="149" customWidth="1"/>
    <col min="2" max="2" width="1.421875" style="149" customWidth="1"/>
    <col min="3" max="3" width="35.421875" style="149" customWidth="1"/>
    <col min="4" max="7" width="12.421875" style="149" customWidth="1"/>
    <col min="8" max="16384" width="9.140625" style="149" customWidth="1"/>
  </cols>
  <sheetData>
    <row r="1" ht="12.75">
      <c r="D1" s="179" t="s">
        <v>654</v>
      </c>
    </row>
    <row r="2" spans="1:7" ht="12.75">
      <c r="A2" s="1"/>
      <c r="B2" s="1"/>
      <c r="C2" s="1"/>
      <c r="D2" s="671" t="s">
        <v>442</v>
      </c>
      <c r="E2" s="671"/>
      <c r="F2" s="671"/>
      <c r="G2" s="671"/>
    </row>
    <row r="3" spans="1:7" ht="12.75">
      <c r="A3" s="1"/>
      <c r="B3" s="180"/>
      <c r="C3" s="1"/>
      <c r="D3" s="180" t="s">
        <v>473</v>
      </c>
      <c r="E3" s="180"/>
      <c r="F3" s="180"/>
      <c r="G3" s="203"/>
    </row>
    <row r="4" spans="1:7" ht="12.75">
      <c r="A4" s="1"/>
      <c r="B4" s="180"/>
      <c r="C4" s="1"/>
      <c r="D4" s="180"/>
      <c r="E4" s="180"/>
      <c r="F4" s="180"/>
      <c r="G4" s="203"/>
    </row>
    <row r="5" spans="1:7" ht="18.75">
      <c r="A5" s="1"/>
      <c r="B5" s="180"/>
      <c r="C5" s="1"/>
      <c r="D5" s="428" t="s">
        <v>648</v>
      </c>
      <c r="E5" s="180"/>
      <c r="F5" s="180"/>
      <c r="G5" s="203"/>
    </row>
    <row r="6" spans="1:7" ht="12.75">
      <c r="A6" s="1"/>
      <c r="B6" s="1"/>
      <c r="C6" s="1"/>
      <c r="D6" s="1"/>
      <c r="E6" s="1"/>
      <c r="F6" s="1"/>
      <c r="G6" s="1"/>
    </row>
    <row r="7" spans="1:7" ht="35.25" customHeight="1">
      <c r="A7" s="447" t="s">
        <v>474</v>
      </c>
      <c r="B7" s="447"/>
      <c r="C7" s="447"/>
      <c r="D7" s="447"/>
      <c r="E7" s="447"/>
      <c r="F7" s="447"/>
      <c r="G7" s="447"/>
    </row>
    <row r="8" spans="1:7" ht="12.75">
      <c r="A8" s="1"/>
      <c r="B8" s="1"/>
      <c r="C8" s="1"/>
      <c r="D8" s="1"/>
      <c r="E8" s="1"/>
      <c r="F8" s="1"/>
      <c r="G8" s="1"/>
    </row>
    <row r="9" spans="1:7" ht="15.75">
      <c r="A9" s="672" t="s">
        <v>475</v>
      </c>
      <c r="B9" s="672"/>
      <c r="C9" s="672"/>
      <c r="D9" s="672"/>
      <c r="E9" s="672"/>
      <c r="F9" s="672"/>
      <c r="G9" s="672"/>
    </row>
    <row r="10" spans="1:7" ht="12.75">
      <c r="A10" s="1"/>
      <c r="B10" s="1"/>
      <c r="C10" s="1"/>
      <c r="D10" s="1"/>
      <c r="E10" s="1"/>
      <c r="F10" s="1"/>
      <c r="G10" s="1"/>
    </row>
    <row r="11" spans="1:7" ht="38.25" customHeight="1">
      <c r="A11" s="673" t="s">
        <v>131</v>
      </c>
      <c r="B11" s="674" t="s">
        <v>330</v>
      </c>
      <c r="C11" s="675"/>
      <c r="D11" s="673" t="s">
        <v>8</v>
      </c>
      <c r="E11" s="673"/>
      <c r="F11" s="673" t="s">
        <v>9</v>
      </c>
      <c r="G11" s="673"/>
    </row>
    <row r="12" spans="1:7" ht="25.5">
      <c r="A12" s="673"/>
      <c r="B12" s="676"/>
      <c r="C12" s="677"/>
      <c r="D12" s="205" t="s">
        <v>445</v>
      </c>
      <c r="E12" s="205" t="s">
        <v>476</v>
      </c>
      <c r="F12" s="205" t="s">
        <v>445</v>
      </c>
      <c r="G12" s="205" t="s">
        <v>476</v>
      </c>
    </row>
    <row r="13" spans="1:7" ht="12.75">
      <c r="A13" s="205">
        <v>1</v>
      </c>
      <c r="B13" s="682">
        <v>2</v>
      </c>
      <c r="C13" s="683"/>
      <c r="D13" s="205">
        <v>3</v>
      </c>
      <c r="E13" s="205">
        <v>4</v>
      </c>
      <c r="F13" s="205">
        <v>5</v>
      </c>
      <c r="G13" s="205">
        <v>6</v>
      </c>
    </row>
    <row r="14" spans="1:7" ht="37.5" customHeight="1">
      <c r="A14" s="204" t="s">
        <v>138</v>
      </c>
      <c r="B14" s="678" t="s">
        <v>477</v>
      </c>
      <c r="C14" s="679"/>
      <c r="D14" s="207">
        <f>SUM(D15:D20)</f>
        <v>0</v>
      </c>
      <c r="E14" s="207">
        <f>SUM(E15:E20)</f>
        <v>0</v>
      </c>
      <c r="F14" s="207">
        <f>SUM(F15:F20)</f>
        <v>0</v>
      </c>
      <c r="G14" s="207">
        <f>SUM(G15:G20)</f>
        <v>0</v>
      </c>
    </row>
    <row r="15" spans="1:7" ht="12.75">
      <c r="A15" s="205" t="s">
        <v>331</v>
      </c>
      <c r="B15" s="206"/>
      <c r="C15" s="208" t="s">
        <v>478</v>
      </c>
      <c r="D15" s="209"/>
      <c r="E15" s="209"/>
      <c r="F15" s="209"/>
      <c r="G15" s="209"/>
    </row>
    <row r="16" spans="1:7" ht="12.75">
      <c r="A16" s="205" t="s">
        <v>332</v>
      </c>
      <c r="B16" s="206"/>
      <c r="C16" s="208" t="s">
        <v>479</v>
      </c>
      <c r="D16" s="209"/>
      <c r="E16" s="209"/>
      <c r="F16" s="209"/>
      <c r="G16" s="209"/>
    </row>
    <row r="17" spans="1:7" ht="12.75">
      <c r="A17" s="205" t="s">
        <v>263</v>
      </c>
      <c r="B17" s="206"/>
      <c r="C17" s="208" t="s">
        <v>480</v>
      </c>
      <c r="D17" s="209"/>
      <c r="E17" s="209"/>
      <c r="F17" s="209"/>
      <c r="G17" s="209"/>
    </row>
    <row r="18" spans="1:7" ht="12.75">
      <c r="A18" s="205" t="s">
        <v>333</v>
      </c>
      <c r="B18" s="206"/>
      <c r="C18" s="208" t="s">
        <v>481</v>
      </c>
      <c r="D18" s="209"/>
      <c r="E18" s="209"/>
      <c r="F18" s="209"/>
      <c r="G18" s="209"/>
    </row>
    <row r="19" spans="1:7" ht="12.75" customHeight="1">
      <c r="A19" s="210" t="s">
        <v>334</v>
      </c>
      <c r="B19" s="206"/>
      <c r="C19" s="208" t="s">
        <v>482</v>
      </c>
      <c r="D19" s="209"/>
      <c r="E19" s="209"/>
      <c r="F19" s="209"/>
      <c r="G19" s="209"/>
    </row>
    <row r="20" spans="1:7" ht="12.75" customHeight="1">
      <c r="A20" s="211" t="s">
        <v>335</v>
      </c>
      <c r="B20" s="206"/>
      <c r="C20" s="208" t="s">
        <v>483</v>
      </c>
      <c r="D20" s="209"/>
      <c r="E20" s="209"/>
      <c r="F20" s="209"/>
      <c r="G20" s="209"/>
    </row>
    <row r="21" spans="1:7" ht="25.5" customHeight="1">
      <c r="A21" s="204" t="s">
        <v>139</v>
      </c>
      <c r="B21" s="678" t="s">
        <v>484</v>
      </c>
      <c r="C21" s="679"/>
      <c r="D21" s="207">
        <f>SUM(D22:D27)</f>
        <v>0</v>
      </c>
      <c r="E21" s="207">
        <f>SUM(E22:E27)</f>
        <v>0</v>
      </c>
      <c r="F21" s="207">
        <f>SUM(F22:F27)</f>
        <v>0</v>
      </c>
      <c r="G21" s="207">
        <f>SUM(G22:G27)</f>
        <v>0</v>
      </c>
    </row>
    <row r="22" spans="1:7" ht="12.75">
      <c r="A22" s="205" t="s">
        <v>485</v>
      </c>
      <c r="B22" s="206"/>
      <c r="C22" s="208" t="s">
        <v>486</v>
      </c>
      <c r="D22" s="209"/>
      <c r="E22" s="209"/>
      <c r="F22" s="209"/>
      <c r="G22" s="209"/>
    </row>
    <row r="23" spans="1:7" ht="12.75">
      <c r="A23" s="205" t="s">
        <v>487</v>
      </c>
      <c r="B23" s="206"/>
      <c r="C23" s="208" t="s">
        <v>479</v>
      </c>
      <c r="D23" s="209"/>
      <c r="E23" s="209"/>
      <c r="F23" s="209"/>
      <c r="G23" s="209"/>
    </row>
    <row r="24" spans="1:7" ht="12.75">
      <c r="A24" s="205" t="s">
        <v>488</v>
      </c>
      <c r="B24" s="206"/>
      <c r="C24" s="208" t="s">
        <v>480</v>
      </c>
      <c r="D24" s="209"/>
      <c r="E24" s="209"/>
      <c r="F24" s="209"/>
      <c r="G24" s="209"/>
    </row>
    <row r="25" spans="1:7" ht="12.75" customHeight="1">
      <c r="A25" s="205" t="s">
        <v>489</v>
      </c>
      <c r="B25" s="206"/>
      <c r="C25" s="208" t="s">
        <v>481</v>
      </c>
      <c r="D25" s="209"/>
      <c r="E25" s="209"/>
      <c r="F25" s="209"/>
      <c r="G25" s="209"/>
    </row>
    <row r="26" spans="1:7" ht="12.75">
      <c r="A26" s="210" t="s">
        <v>490</v>
      </c>
      <c r="B26" s="206"/>
      <c r="C26" s="208" t="s">
        <v>482</v>
      </c>
      <c r="D26" s="209"/>
      <c r="E26" s="209"/>
      <c r="F26" s="209"/>
      <c r="G26" s="209"/>
    </row>
    <row r="27" spans="1:7" ht="12.75">
      <c r="A27" s="211" t="s">
        <v>491</v>
      </c>
      <c r="B27" s="206"/>
      <c r="C27" s="208" t="s">
        <v>483</v>
      </c>
      <c r="D27" s="209"/>
      <c r="E27" s="209"/>
      <c r="F27" s="209"/>
      <c r="G27" s="209"/>
    </row>
    <row r="28" spans="1:7" ht="25.5" customHeight="1">
      <c r="A28" s="204" t="s">
        <v>492</v>
      </c>
      <c r="B28" s="678" t="s">
        <v>493</v>
      </c>
      <c r="C28" s="679"/>
      <c r="D28" s="207">
        <v>451.66</v>
      </c>
      <c r="E28" s="207"/>
      <c r="F28" s="207">
        <v>887.52</v>
      </c>
      <c r="G28" s="207">
        <f>SUM(G29:G35)</f>
        <v>0</v>
      </c>
    </row>
    <row r="29" spans="1:7" ht="12.75">
      <c r="A29" s="205" t="s">
        <v>494</v>
      </c>
      <c r="B29" s="206"/>
      <c r="C29" s="208" t="s">
        <v>486</v>
      </c>
      <c r="D29" s="209">
        <v>451.66</v>
      </c>
      <c r="E29" s="209"/>
      <c r="F29" s="209">
        <v>887.52</v>
      </c>
      <c r="G29" s="207"/>
    </row>
    <row r="30" spans="1:7" ht="12.75">
      <c r="A30" s="205" t="s">
        <v>495</v>
      </c>
      <c r="B30" s="206"/>
      <c r="C30" s="208" t="s">
        <v>479</v>
      </c>
      <c r="D30" s="209"/>
      <c r="E30" s="209"/>
      <c r="F30" s="209"/>
      <c r="G30" s="209"/>
    </row>
    <row r="31" spans="1:7" ht="12.75">
      <c r="A31" s="205" t="s">
        <v>496</v>
      </c>
      <c r="B31" s="206"/>
      <c r="C31" s="212" t="s">
        <v>480</v>
      </c>
      <c r="D31" s="209"/>
      <c r="E31" s="209"/>
      <c r="F31" s="209"/>
      <c r="G31" s="209"/>
    </row>
    <row r="32" spans="1:7" ht="12.75">
      <c r="A32" s="205" t="s">
        <v>497</v>
      </c>
      <c r="B32" s="206"/>
      <c r="C32" s="208" t="s">
        <v>481</v>
      </c>
      <c r="D32" s="209"/>
      <c r="E32" s="209"/>
      <c r="F32" s="209"/>
      <c r="G32" s="209"/>
    </row>
    <row r="33" spans="1:7" ht="12.75" customHeight="1">
      <c r="A33" s="213" t="s">
        <v>498</v>
      </c>
      <c r="B33" s="206"/>
      <c r="C33" s="208" t="s">
        <v>482</v>
      </c>
      <c r="D33" s="209"/>
      <c r="E33" s="209"/>
      <c r="F33" s="209"/>
      <c r="G33" s="209"/>
    </row>
    <row r="34" spans="1:7" ht="12.75" customHeight="1">
      <c r="A34" s="205" t="s">
        <v>499</v>
      </c>
      <c r="B34" s="206"/>
      <c r="C34" s="208" t="s">
        <v>500</v>
      </c>
      <c r="D34" s="209"/>
      <c r="E34" s="209"/>
      <c r="F34" s="209"/>
      <c r="G34" s="209"/>
    </row>
    <row r="35" spans="1:7" ht="12.75">
      <c r="A35" s="205" t="s">
        <v>501</v>
      </c>
      <c r="B35" s="206"/>
      <c r="C35" s="208" t="s">
        <v>502</v>
      </c>
      <c r="D35" s="209"/>
      <c r="E35" s="209"/>
      <c r="F35" s="209"/>
      <c r="G35" s="209"/>
    </row>
    <row r="36" spans="1:7" ht="12.75" customHeight="1">
      <c r="A36" s="214" t="s">
        <v>144</v>
      </c>
      <c r="B36" s="680" t="s">
        <v>503</v>
      </c>
      <c r="C36" s="681"/>
      <c r="D36" s="207">
        <v>451.66</v>
      </c>
      <c r="E36" s="207">
        <f>+E14+E21+E28</f>
        <v>0</v>
      </c>
      <c r="F36" s="207">
        <v>887.52</v>
      </c>
      <c r="G36" s="207">
        <f>+G14+G21+G28</f>
        <v>0</v>
      </c>
    </row>
    <row r="37" spans="1:7" ht="12.75">
      <c r="A37" s="183" t="s">
        <v>504</v>
      </c>
      <c r="B37" s="649" t="s">
        <v>505</v>
      </c>
      <c r="C37" s="649"/>
      <c r="D37" s="199"/>
      <c r="E37" s="199"/>
      <c r="F37" s="199"/>
      <c r="G37" s="199"/>
    </row>
    <row r="38" spans="1:7" ht="12.75">
      <c r="A38" s="200"/>
      <c r="B38" s="201"/>
      <c r="C38" s="201"/>
      <c r="D38" s="202"/>
      <c r="E38" s="202"/>
      <c r="F38" s="202"/>
      <c r="G38" s="202"/>
    </row>
    <row r="39" spans="1:7" ht="12.75">
      <c r="A39" s="200"/>
      <c r="B39" s="201"/>
      <c r="C39" s="201"/>
      <c r="D39" s="215"/>
      <c r="E39" s="215"/>
      <c r="F39" s="202"/>
      <c r="G39" s="202"/>
    </row>
    <row r="40" spans="1:7" ht="12.75">
      <c r="A40" s="200"/>
      <c r="B40" s="201"/>
      <c r="C40" s="201"/>
      <c r="D40" s="202"/>
      <c r="E40" s="202"/>
      <c r="F40" s="202"/>
      <c r="G40" s="202"/>
    </row>
  </sheetData>
  <sheetProtection/>
  <mergeCells count="13">
    <mergeCell ref="B21:C21"/>
    <mergeCell ref="B28:C28"/>
    <mergeCell ref="B36:C36"/>
    <mergeCell ref="B37:C37"/>
    <mergeCell ref="B13:C13"/>
    <mergeCell ref="B14:C14"/>
    <mergeCell ref="D2:G2"/>
    <mergeCell ref="A7:G7"/>
    <mergeCell ref="A9:G9"/>
    <mergeCell ref="A11:A12"/>
    <mergeCell ref="B11:C12"/>
    <mergeCell ref="D11:E11"/>
    <mergeCell ref="F11:G11"/>
  </mergeCells>
  <printOptions/>
  <pageMargins left="0.7874015748031497" right="0.3937007874015748" top="0.7874015748031497" bottom="0.7874015748031497" header="0.31496062992125984" footer="0.31496062992125984"/>
  <pageSetup fitToHeight="1" fitToWidth="1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PageLayoutView="0" workbookViewId="0" topLeftCell="A1">
      <selection activeCell="F17" sqref="F17"/>
    </sheetView>
  </sheetViews>
  <sheetFormatPr defaultColWidth="9.140625" defaultRowHeight="12.75"/>
  <cols>
    <col min="1" max="1" width="5.00390625" style="216" customWidth="1"/>
    <col min="2" max="2" width="1.57421875" style="216" customWidth="1"/>
    <col min="3" max="3" width="37.140625" style="216" customWidth="1"/>
    <col min="4" max="4" width="11.28125" style="216" customWidth="1"/>
    <col min="5" max="5" width="10.8515625" style="216" customWidth="1"/>
    <col min="6" max="6" width="16.140625" style="216" customWidth="1"/>
    <col min="7" max="7" width="9.8515625" style="216" customWidth="1"/>
    <col min="8" max="8" width="10.28125" style="216" bestFit="1" customWidth="1"/>
    <col min="9" max="9" width="16.57421875" style="216" customWidth="1"/>
    <col min="10" max="16384" width="9.140625" style="216" customWidth="1"/>
  </cols>
  <sheetData>
    <row r="1" ht="15">
      <c r="F1" s="179" t="s">
        <v>655</v>
      </c>
    </row>
    <row r="2" spans="6:9" ht="12.75" customHeight="1">
      <c r="F2" s="180" t="s">
        <v>442</v>
      </c>
      <c r="H2" s="180"/>
      <c r="I2" s="180"/>
    </row>
    <row r="3" spans="2:9" ht="15">
      <c r="B3" s="217"/>
      <c r="F3" s="180" t="s">
        <v>506</v>
      </c>
      <c r="H3" s="218"/>
      <c r="I3" s="219"/>
    </row>
    <row r="4" spans="2:9" ht="15">
      <c r="B4" s="217"/>
      <c r="F4" s="180"/>
      <c r="H4" s="218"/>
      <c r="I4" s="219"/>
    </row>
    <row r="5" spans="2:9" ht="18.75">
      <c r="B5" s="217"/>
      <c r="E5" s="427" t="s">
        <v>648</v>
      </c>
      <c r="F5" s="180"/>
      <c r="H5" s="218"/>
      <c r="I5" s="219"/>
    </row>
    <row r="6" spans="2:9" ht="18.75">
      <c r="B6" s="217"/>
      <c r="E6" s="427"/>
      <c r="F6" s="180"/>
      <c r="H6" s="218"/>
      <c r="I6" s="219"/>
    </row>
    <row r="7" spans="1:9" s="220" customFormat="1" ht="33.75" customHeight="1">
      <c r="A7" s="684" t="s">
        <v>507</v>
      </c>
      <c r="B7" s="684"/>
      <c r="C7" s="684"/>
      <c r="D7" s="684"/>
      <c r="E7" s="684"/>
      <c r="F7" s="684"/>
      <c r="G7" s="684"/>
      <c r="H7" s="684"/>
      <c r="I7" s="684"/>
    </row>
    <row r="8" spans="1:9" ht="18" customHeight="1">
      <c r="A8" s="685" t="s">
        <v>508</v>
      </c>
      <c r="B8" s="685"/>
      <c r="C8" s="685"/>
      <c r="D8" s="685"/>
      <c r="E8" s="685"/>
      <c r="F8" s="685"/>
      <c r="G8" s="685"/>
      <c r="H8" s="685"/>
      <c r="I8" s="685"/>
    </row>
    <row r="10" spans="1:9" ht="25.5" customHeight="1">
      <c r="A10" s="686" t="s">
        <v>131</v>
      </c>
      <c r="B10" s="687" t="s">
        <v>330</v>
      </c>
      <c r="C10" s="688"/>
      <c r="D10" s="686" t="s">
        <v>8</v>
      </c>
      <c r="E10" s="686"/>
      <c r="F10" s="686"/>
      <c r="G10" s="686" t="s">
        <v>9</v>
      </c>
      <c r="H10" s="686"/>
      <c r="I10" s="686"/>
    </row>
    <row r="11" spans="1:9" ht="105">
      <c r="A11" s="686"/>
      <c r="B11" s="689"/>
      <c r="C11" s="690"/>
      <c r="D11" s="404" t="s">
        <v>445</v>
      </c>
      <c r="E11" s="404" t="s">
        <v>509</v>
      </c>
      <c r="F11" s="404" t="s">
        <v>510</v>
      </c>
      <c r="G11" s="404" t="s">
        <v>445</v>
      </c>
      <c r="H11" s="404" t="s">
        <v>509</v>
      </c>
      <c r="I11" s="404" t="s">
        <v>510</v>
      </c>
    </row>
    <row r="12" spans="1:9" ht="15">
      <c r="A12" s="404">
        <v>1</v>
      </c>
      <c r="B12" s="695">
        <v>2</v>
      </c>
      <c r="C12" s="696"/>
      <c r="D12" s="404">
        <v>3</v>
      </c>
      <c r="E12" s="404">
        <v>4</v>
      </c>
      <c r="F12" s="404">
        <v>5</v>
      </c>
      <c r="G12" s="404">
        <v>6</v>
      </c>
      <c r="H12" s="404">
        <v>7</v>
      </c>
      <c r="I12" s="404">
        <v>8</v>
      </c>
    </row>
    <row r="13" spans="1:9" ht="25.5" customHeight="1">
      <c r="A13" s="403" t="s">
        <v>138</v>
      </c>
      <c r="B13" s="691" t="s">
        <v>65</v>
      </c>
      <c r="C13" s="693"/>
      <c r="D13" s="406"/>
      <c r="E13" s="406"/>
      <c r="F13" s="406"/>
      <c r="G13" s="406"/>
      <c r="H13" s="406"/>
      <c r="I13" s="406"/>
    </row>
    <row r="14" spans="1:9" ht="26.25" customHeight="1">
      <c r="A14" s="403" t="s">
        <v>700</v>
      </c>
      <c r="B14" s="691" t="s">
        <v>116</v>
      </c>
      <c r="C14" s="693"/>
      <c r="D14" s="407"/>
      <c r="E14" s="406"/>
      <c r="F14" s="406"/>
      <c r="G14" s="406"/>
      <c r="H14" s="406"/>
      <c r="I14" s="406"/>
    </row>
    <row r="15" spans="1:9" ht="12.75" customHeight="1">
      <c r="A15" s="403" t="s">
        <v>142</v>
      </c>
      <c r="B15" s="691" t="s">
        <v>74</v>
      </c>
      <c r="C15" s="693"/>
      <c r="D15" s="410">
        <v>19.6</v>
      </c>
      <c r="E15" s="406"/>
      <c r="F15" s="406"/>
      <c r="G15" s="406"/>
      <c r="H15" s="406"/>
      <c r="I15" s="406"/>
    </row>
    <row r="16" spans="1:9" ht="15">
      <c r="A16" s="403" t="s">
        <v>144</v>
      </c>
      <c r="B16" s="691" t="s">
        <v>76</v>
      </c>
      <c r="C16" s="692"/>
      <c r="D16" s="406">
        <v>12723.89</v>
      </c>
      <c r="E16" s="406">
        <v>2650.99</v>
      </c>
      <c r="F16" s="406"/>
      <c r="G16" s="406">
        <v>12709.39</v>
      </c>
      <c r="H16" s="406">
        <v>11267.48</v>
      </c>
      <c r="I16" s="406"/>
    </row>
    <row r="17" spans="1:9" ht="15">
      <c r="A17" s="404" t="s">
        <v>701</v>
      </c>
      <c r="B17" s="405"/>
      <c r="C17" s="408" t="s">
        <v>511</v>
      </c>
      <c r="D17" s="406"/>
      <c r="E17" s="406"/>
      <c r="F17" s="406"/>
      <c r="G17" s="406"/>
      <c r="H17" s="406"/>
      <c r="I17" s="406"/>
    </row>
    <row r="18" spans="1:9" ht="15">
      <c r="A18" s="404" t="s">
        <v>702</v>
      </c>
      <c r="B18" s="405"/>
      <c r="C18" s="408" t="s">
        <v>512</v>
      </c>
      <c r="D18" s="409">
        <v>11281.98</v>
      </c>
      <c r="E18" s="409">
        <v>2650.99</v>
      </c>
      <c r="F18" s="406"/>
      <c r="G18" s="409">
        <v>11267.48</v>
      </c>
      <c r="H18" s="409">
        <v>11267.48</v>
      </c>
      <c r="I18" s="406"/>
    </row>
    <row r="19" spans="1:9" ht="15">
      <c r="A19" s="403" t="s">
        <v>519</v>
      </c>
      <c r="B19" s="405"/>
      <c r="C19" s="408" t="s">
        <v>513</v>
      </c>
      <c r="D19" s="409">
        <v>1441.91</v>
      </c>
      <c r="E19" s="409"/>
      <c r="F19" s="406"/>
      <c r="G19" s="409">
        <v>1441.91</v>
      </c>
      <c r="H19" s="409"/>
      <c r="I19" s="406"/>
    </row>
    <row r="20" spans="1:9" ht="15">
      <c r="A20" s="403" t="s">
        <v>703</v>
      </c>
      <c r="B20" s="405"/>
      <c r="C20" s="408" t="s">
        <v>514</v>
      </c>
      <c r="D20" s="406"/>
      <c r="E20" s="406"/>
      <c r="F20" s="406"/>
      <c r="G20" s="409"/>
      <c r="H20" s="409"/>
      <c r="I20" s="406"/>
    </row>
    <row r="21" spans="1:9" ht="15">
      <c r="A21" s="403" t="s">
        <v>146</v>
      </c>
      <c r="B21" s="691" t="s">
        <v>78</v>
      </c>
      <c r="C21" s="693"/>
      <c r="D21" s="406">
        <v>22.33</v>
      </c>
      <c r="E21" s="410">
        <v>22.1</v>
      </c>
      <c r="F21" s="406"/>
      <c r="G21" s="409"/>
      <c r="H21" s="409"/>
      <c r="I21" s="406"/>
    </row>
    <row r="22" spans="1:9" ht="15">
      <c r="A22" s="403" t="s">
        <v>704</v>
      </c>
      <c r="B22" s="405"/>
      <c r="C22" s="408" t="s">
        <v>516</v>
      </c>
      <c r="D22" s="406"/>
      <c r="E22" s="406"/>
      <c r="F22" s="406"/>
      <c r="G22" s="409"/>
      <c r="H22" s="409"/>
      <c r="I22" s="406"/>
    </row>
    <row r="23" spans="1:9" ht="15">
      <c r="A23" s="403" t="s">
        <v>705</v>
      </c>
      <c r="B23" s="405"/>
      <c r="C23" s="408" t="s">
        <v>518</v>
      </c>
      <c r="D23" s="406"/>
      <c r="E23" s="406"/>
      <c r="F23" s="406"/>
      <c r="G23" s="409"/>
      <c r="H23" s="409"/>
      <c r="I23" s="406"/>
    </row>
    <row r="24" spans="1:9" ht="15">
      <c r="A24" s="403" t="s">
        <v>706</v>
      </c>
      <c r="B24" s="405"/>
      <c r="C24" s="408" t="s">
        <v>520</v>
      </c>
      <c r="D24" s="411">
        <v>22.33</v>
      </c>
      <c r="E24" s="411">
        <v>22.1</v>
      </c>
      <c r="F24" s="406"/>
      <c r="G24" s="409"/>
      <c r="H24" s="409"/>
      <c r="I24" s="406"/>
    </row>
    <row r="25" spans="1:9" ht="25.5" customHeight="1">
      <c r="A25" s="403" t="s">
        <v>148</v>
      </c>
      <c r="B25" s="691" t="s">
        <v>707</v>
      </c>
      <c r="C25" s="693"/>
      <c r="D25" s="406">
        <v>12765.82</v>
      </c>
      <c r="E25" s="406">
        <v>40.99</v>
      </c>
      <c r="F25" s="406"/>
      <c r="G25" s="406">
        <v>12709.39</v>
      </c>
      <c r="H25" s="406">
        <v>11267.48</v>
      </c>
      <c r="I25" s="406"/>
    </row>
    <row r="27" spans="1:9" ht="15">
      <c r="A27" s="694" t="s">
        <v>521</v>
      </c>
      <c r="B27" s="694"/>
      <c r="C27" s="694"/>
      <c r="D27" s="694"/>
      <c r="E27" s="694"/>
      <c r="F27" s="694"/>
      <c r="G27" s="694"/>
      <c r="H27" s="694"/>
      <c r="I27" s="694"/>
    </row>
  </sheetData>
  <sheetProtection/>
  <mergeCells count="14">
    <mergeCell ref="B25:C25"/>
    <mergeCell ref="A27:I27"/>
    <mergeCell ref="D10:F10"/>
    <mergeCell ref="G10:I10"/>
    <mergeCell ref="B12:C12"/>
    <mergeCell ref="B13:C13"/>
    <mergeCell ref="B14:C14"/>
    <mergeCell ref="B15:C15"/>
    <mergeCell ref="A7:I7"/>
    <mergeCell ref="A8:I8"/>
    <mergeCell ref="A10:A11"/>
    <mergeCell ref="B10:C11"/>
    <mergeCell ref="B16:C16"/>
    <mergeCell ref="B21:C21"/>
  </mergeCells>
  <printOptions/>
  <pageMargins left="0.3937007874015748" right="0.3937007874015748" top="0.7874015748031497" bottom="0.3937007874015748" header="0.31496062992125984" footer="0.31496062992125984"/>
  <pageSetup fitToHeight="1" fitToWidth="1" orientation="landscape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4.00390625" style="221" customWidth="1"/>
    <col min="2" max="2" width="26.8515625" style="221" customWidth="1"/>
    <col min="3" max="4" width="25.57421875" style="221" customWidth="1"/>
    <col min="5" max="16384" width="9.140625" style="221" customWidth="1"/>
  </cols>
  <sheetData>
    <row r="1" ht="12.75">
      <c r="C1" s="179" t="s">
        <v>655</v>
      </c>
    </row>
    <row r="2" spans="3:5" ht="12.75">
      <c r="C2" s="180" t="s">
        <v>522</v>
      </c>
      <c r="D2" s="181"/>
      <c r="E2" s="150"/>
    </row>
    <row r="3" spans="3:5" ht="12.75">
      <c r="C3" s="180" t="s">
        <v>523</v>
      </c>
      <c r="D3" s="180"/>
      <c r="E3" s="222"/>
    </row>
    <row r="4" spans="3:5" ht="12.75">
      <c r="C4" s="180"/>
      <c r="D4" s="180"/>
      <c r="E4" s="222"/>
    </row>
    <row r="5" spans="3:5" ht="18.75">
      <c r="C5" s="426" t="s">
        <v>648</v>
      </c>
      <c r="D5" s="180"/>
      <c r="E5" s="222"/>
    </row>
    <row r="6" spans="3:5" ht="12.75">
      <c r="C6" s="180"/>
      <c r="D6" s="180"/>
      <c r="E6" s="222"/>
    </row>
    <row r="7" spans="2:5" ht="36.75" customHeight="1">
      <c r="B7" s="697" t="s">
        <v>524</v>
      </c>
      <c r="C7" s="697"/>
      <c r="D7" s="697"/>
      <c r="E7" s="224"/>
    </row>
    <row r="8" ht="6" customHeight="1"/>
    <row r="9" spans="2:5" ht="44.25" customHeight="1">
      <c r="B9" s="697" t="s">
        <v>525</v>
      </c>
      <c r="C9" s="697"/>
      <c r="D9" s="697"/>
      <c r="E9" s="224"/>
    </row>
    <row r="10" spans="2:5" ht="10.5" customHeight="1">
      <c r="B10" s="223"/>
      <c r="C10" s="223"/>
      <c r="D10" s="223"/>
      <c r="E10" s="224"/>
    </row>
    <row r="11" ht="9" customHeight="1">
      <c r="B11" s="225"/>
    </row>
    <row r="12" spans="1:4" ht="43.5" customHeight="1">
      <c r="A12" s="226" t="s">
        <v>131</v>
      </c>
      <c r="B12" s="227" t="s">
        <v>526</v>
      </c>
      <c r="C12" s="228" t="s">
        <v>527</v>
      </c>
      <c r="D12" s="228" t="s">
        <v>528</v>
      </c>
    </row>
    <row r="13" spans="1:4" ht="12.75">
      <c r="A13" s="229">
        <v>1</v>
      </c>
      <c r="B13" s="230">
        <v>2</v>
      </c>
      <c r="C13" s="231">
        <v>3</v>
      </c>
      <c r="D13" s="231">
        <v>4</v>
      </c>
    </row>
    <row r="14" spans="1:4" ht="12.75">
      <c r="A14" s="229">
        <v>1</v>
      </c>
      <c r="B14" s="232" t="s">
        <v>529</v>
      </c>
      <c r="C14" s="344">
        <v>12709.39</v>
      </c>
      <c r="D14" s="344">
        <v>12765.82</v>
      </c>
    </row>
    <row r="15" spans="1:4" ht="12.75">
      <c r="A15" s="229">
        <v>2</v>
      </c>
      <c r="B15" s="232" t="s">
        <v>530</v>
      </c>
      <c r="C15" s="344"/>
      <c r="D15" s="344"/>
    </row>
    <row r="16" spans="1:4" ht="12.75">
      <c r="A16" s="229">
        <v>3</v>
      </c>
      <c r="B16" s="232" t="s">
        <v>531</v>
      </c>
      <c r="C16" s="344"/>
      <c r="D16" s="344"/>
    </row>
    <row r="17" spans="1:4" ht="12.75">
      <c r="A17" s="229">
        <v>4</v>
      </c>
      <c r="B17" s="232" t="s">
        <v>532</v>
      </c>
      <c r="C17" s="345">
        <v>12709.39</v>
      </c>
      <c r="D17" s="345">
        <v>12765.82</v>
      </c>
    </row>
    <row r="18" spans="2:4" ht="12.75">
      <c r="B18" s="698"/>
      <c r="C18" s="698"/>
      <c r="D18" s="698"/>
    </row>
    <row r="19" spans="2:4" ht="12.75">
      <c r="B19" s="699" t="s">
        <v>338</v>
      </c>
      <c r="C19" s="699"/>
      <c r="D19" s="699"/>
    </row>
  </sheetData>
  <sheetProtection/>
  <mergeCells count="4">
    <mergeCell ref="B7:D7"/>
    <mergeCell ref="B9:D9"/>
    <mergeCell ref="B18:D18"/>
    <mergeCell ref="B19:D19"/>
  </mergeCells>
  <printOptions/>
  <pageMargins left="0.7874015748031497" right="0.3937007874015748" top="0.7874015748031497" bottom="0.7874015748031497" header="0.31496062992125984" footer="0.31496062992125984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6.00390625" style="233" customWidth="1"/>
    <col min="2" max="2" width="32.8515625" style="234" customWidth="1"/>
    <col min="3" max="4" width="15.7109375" style="234" customWidth="1"/>
    <col min="5" max="5" width="16.28125" style="234" customWidth="1"/>
    <col min="6" max="10" width="15.7109375" style="234" customWidth="1"/>
    <col min="11" max="11" width="13.140625" style="234" customWidth="1"/>
    <col min="12" max="13" width="15.7109375" style="234" customWidth="1"/>
    <col min="14" max="16384" width="9.140625" style="234" customWidth="1"/>
  </cols>
  <sheetData>
    <row r="1" spans="9:11" ht="15">
      <c r="I1" s="235"/>
      <c r="J1" s="235" t="s">
        <v>656</v>
      </c>
      <c r="K1" s="235"/>
    </row>
    <row r="2" ht="15">
      <c r="I2" s="234" t="s">
        <v>533</v>
      </c>
    </row>
    <row r="3" ht="15">
      <c r="I3" s="234" t="s">
        <v>534</v>
      </c>
    </row>
    <row r="4" ht="18.75">
      <c r="F4" s="426" t="s">
        <v>648</v>
      </c>
    </row>
    <row r="5" ht="18.75">
      <c r="F5" s="426"/>
    </row>
    <row r="6" spans="1:13" ht="15">
      <c r="A6" s="702" t="s">
        <v>535</v>
      </c>
      <c r="B6" s="703"/>
      <c r="C6" s="703"/>
      <c r="D6" s="703"/>
      <c r="E6" s="703"/>
      <c r="F6" s="703"/>
      <c r="G6" s="703"/>
      <c r="H6" s="703"/>
      <c r="I6" s="703"/>
      <c r="J6" s="703"/>
      <c r="K6" s="703"/>
      <c r="L6" s="703"/>
      <c r="M6" s="703"/>
    </row>
    <row r="7" spans="1:13" ht="15">
      <c r="A7" s="702" t="s">
        <v>536</v>
      </c>
      <c r="B7" s="703"/>
      <c r="C7" s="703"/>
      <c r="D7" s="703"/>
      <c r="E7" s="703"/>
      <c r="F7" s="703"/>
      <c r="G7" s="703"/>
      <c r="H7" s="703"/>
      <c r="I7" s="703"/>
      <c r="J7" s="703"/>
      <c r="K7" s="703"/>
      <c r="L7" s="703"/>
      <c r="M7" s="703"/>
    </row>
    <row r="9" spans="1:13" ht="15">
      <c r="A9" s="702" t="s">
        <v>537</v>
      </c>
      <c r="B9" s="703"/>
      <c r="C9" s="703"/>
      <c r="D9" s="703"/>
      <c r="E9" s="703"/>
      <c r="F9" s="703"/>
      <c r="G9" s="703"/>
      <c r="H9" s="703"/>
      <c r="I9" s="703"/>
      <c r="J9" s="703"/>
      <c r="K9" s="703"/>
      <c r="L9" s="703"/>
      <c r="M9" s="703"/>
    </row>
    <row r="11" spans="1:13" ht="15">
      <c r="A11" s="704" t="s">
        <v>131</v>
      </c>
      <c r="B11" s="704" t="s">
        <v>538</v>
      </c>
      <c r="C11" s="704" t="s">
        <v>539</v>
      </c>
      <c r="D11" s="704" t="s">
        <v>540</v>
      </c>
      <c r="E11" s="704"/>
      <c r="F11" s="704"/>
      <c r="G11" s="704"/>
      <c r="H11" s="704"/>
      <c r="I11" s="704"/>
      <c r="J11" s="705"/>
      <c r="K11" s="705"/>
      <c r="L11" s="704"/>
      <c r="M11" s="704" t="s">
        <v>541</v>
      </c>
    </row>
    <row r="12" spans="1:13" ht="123" customHeight="1">
      <c r="A12" s="704"/>
      <c r="B12" s="704"/>
      <c r="C12" s="704"/>
      <c r="D12" s="236" t="s">
        <v>542</v>
      </c>
      <c r="E12" s="236" t="s">
        <v>543</v>
      </c>
      <c r="F12" s="236" t="s">
        <v>544</v>
      </c>
      <c r="G12" s="236" t="s">
        <v>545</v>
      </c>
      <c r="H12" s="236" t="s">
        <v>546</v>
      </c>
      <c r="I12" s="237" t="s">
        <v>547</v>
      </c>
      <c r="J12" s="236" t="s">
        <v>548</v>
      </c>
      <c r="K12" s="236" t="s">
        <v>549</v>
      </c>
      <c r="L12" s="238" t="s">
        <v>550</v>
      </c>
      <c r="M12" s="704"/>
    </row>
    <row r="13" spans="1:13" ht="15">
      <c r="A13" s="239">
        <v>1</v>
      </c>
      <c r="B13" s="239">
        <v>2</v>
      </c>
      <c r="C13" s="239">
        <v>3</v>
      </c>
      <c r="D13" s="239">
        <v>4</v>
      </c>
      <c r="E13" s="239">
        <v>5</v>
      </c>
      <c r="F13" s="239">
        <v>6</v>
      </c>
      <c r="G13" s="239">
        <v>6</v>
      </c>
      <c r="H13" s="239">
        <v>8</v>
      </c>
      <c r="I13" s="239">
        <v>9</v>
      </c>
      <c r="J13" s="239">
        <v>10</v>
      </c>
      <c r="K13" s="240">
        <v>11</v>
      </c>
      <c r="L13" s="239">
        <v>12</v>
      </c>
      <c r="M13" s="239">
        <v>13</v>
      </c>
    </row>
    <row r="14" spans="1:13" ht="71.25">
      <c r="A14" s="236" t="s">
        <v>138</v>
      </c>
      <c r="B14" s="241" t="s">
        <v>551</v>
      </c>
      <c r="C14" s="346">
        <f>+C15+C16</f>
        <v>0</v>
      </c>
      <c r="D14" s="346">
        <v>13148</v>
      </c>
      <c r="E14" s="346">
        <f aca="true" t="shared" si="0" ref="E14:L14">+E15+E16</f>
        <v>0</v>
      </c>
      <c r="F14" s="346">
        <f t="shared" si="0"/>
        <v>1.37</v>
      </c>
      <c r="G14" s="346">
        <f t="shared" si="0"/>
        <v>0</v>
      </c>
      <c r="H14" s="346">
        <f t="shared" si="0"/>
        <v>0</v>
      </c>
      <c r="I14" s="346">
        <v>-13149.37</v>
      </c>
      <c r="J14" s="346">
        <f t="shared" si="0"/>
        <v>0</v>
      </c>
      <c r="K14" s="346">
        <f t="shared" si="0"/>
        <v>0</v>
      </c>
      <c r="L14" s="346">
        <f t="shared" si="0"/>
        <v>0</v>
      </c>
      <c r="M14" s="346">
        <v>0</v>
      </c>
    </row>
    <row r="15" spans="1:13" ht="15" customHeight="1">
      <c r="A15" s="242" t="s">
        <v>331</v>
      </c>
      <c r="B15" s="243" t="s">
        <v>552</v>
      </c>
      <c r="C15" s="347"/>
      <c r="D15" s="347"/>
      <c r="E15" s="347"/>
      <c r="F15" s="347">
        <v>1.37</v>
      </c>
      <c r="G15" s="347"/>
      <c r="H15" s="347"/>
      <c r="I15" s="347">
        <v>-1.37</v>
      </c>
      <c r="J15" s="347"/>
      <c r="K15" s="347"/>
      <c r="L15" s="347"/>
      <c r="M15" s="347">
        <f>SUM(C15:L15)</f>
        <v>0</v>
      </c>
    </row>
    <row r="16" spans="1:13" ht="15" customHeight="1">
      <c r="A16" s="242" t="s">
        <v>332</v>
      </c>
      <c r="B16" s="243" t="s">
        <v>553</v>
      </c>
      <c r="C16" s="347"/>
      <c r="D16" s="347">
        <v>13148</v>
      </c>
      <c r="E16" s="347"/>
      <c r="F16" s="347"/>
      <c r="G16" s="347"/>
      <c r="H16" s="347"/>
      <c r="I16" s="347">
        <v>-13148</v>
      </c>
      <c r="J16" s="347"/>
      <c r="K16" s="347"/>
      <c r="L16" s="347"/>
      <c r="M16" s="347">
        <v>0</v>
      </c>
    </row>
    <row r="17" spans="1:13" ht="89.25" customHeight="1">
      <c r="A17" s="236" t="s">
        <v>139</v>
      </c>
      <c r="B17" s="241" t="s">
        <v>554</v>
      </c>
      <c r="C17" s="346">
        <v>7089.54</v>
      </c>
      <c r="D17" s="346">
        <v>208529.76</v>
      </c>
      <c r="E17" s="346">
        <f aca="true" t="shared" si="1" ref="E17:L17">+E18+E19</f>
        <v>904.41</v>
      </c>
      <c r="F17" s="346">
        <v>570</v>
      </c>
      <c r="G17" s="346">
        <f t="shared" si="1"/>
        <v>0</v>
      </c>
      <c r="H17" s="346">
        <f t="shared" si="1"/>
        <v>0</v>
      </c>
      <c r="I17" s="346">
        <v>-209373.7</v>
      </c>
      <c r="J17" s="346">
        <f t="shared" si="1"/>
        <v>0</v>
      </c>
      <c r="K17" s="346">
        <v>-1249.31</v>
      </c>
      <c r="L17" s="346">
        <f t="shared" si="1"/>
        <v>0</v>
      </c>
      <c r="M17" s="346">
        <v>6470.7</v>
      </c>
    </row>
    <row r="18" spans="1:13" ht="15" customHeight="1">
      <c r="A18" s="242" t="s">
        <v>555</v>
      </c>
      <c r="B18" s="243" t="s">
        <v>552</v>
      </c>
      <c r="C18" s="347">
        <v>7089.54</v>
      </c>
      <c r="D18" s="347">
        <v>10674.35</v>
      </c>
      <c r="E18" s="347">
        <v>904.41</v>
      </c>
      <c r="F18" s="347">
        <v>570</v>
      </c>
      <c r="G18" s="347"/>
      <c r="H18" s="347"/>
      <c r="I18" s="347">
        <v>-12961.04</v>
      </c>
      <c r="J18" s="347"/>
      <c r="K18" s="347"/>
      <c r="L18" s="347"/>
      <c r="M18" s="347">
        <v>6277.26</v>
      </c>
    </row>
    <row r="19" spans="1:13" ht="15" customHeight="1">
      <c r="A19" s="242" t="s">
        <v>556</v>
      </c>
      <c r="B19" s="243" t="s">
        <v>553</v>
      </c>
      <c r="C19" s="347"/>
      <c r="D19" s="347">
        <v>197855.41</v>
      </c>
      <c r="E19" s="347"/>
      <c r="F19" s="347"/>
      <c r="G19" s="347"/>
      <c r="H19" s="347"/>
      <c r="I19" s="347">
        <v>-196412.66</v>
      </c>
      <c r="J19" s="347"/>
      <c r="K19" s="347">
        <v>-1249.31</v>
      </c>
      <c r="L19" s="347"/>
      <c r="M19" s="347">
        <v>193.44</v>
      </c>
    </row>
    <row r="20" spans="1:13" ht="114.75" customHeight="1">
      <c r="A20" s="236" t="s">
        <v>142</v>
      </c>
      <c r="B20" s="241" t="s">
        <v>557</v>
      </c>
      <c r="C20" s="346">
        <f aca="true" t="shared" si="2" ref="C20:M20">+C21+C22</f>
        <v>0</v>
      </c>
      <c r="D20" s="346">
        <v>2220</v>
      </c>
      <c r="E20" s="346">
        <f t="shared" si="2"/>
        <v>0</v>
      </c>
      <c r="F20" s="346">
        <f t="shared" si="2"/>
        <v>0</v>
      </c>
      <c r="G20" s="346">
        <f t="shared" si="2"/>
        <v>0</v>
      </c>
      <c r="H20" s="346">
        <f t="shared" si="2"/>
        <v>0</v>
      </c>
      <c r="I20" s="346">
        <v>-2220</v>
      </c>
      <c r="J20" s="346">
        <f t="shared" si="2"/>
        <v>0</v>
      </c>
      <c r="K20" s="346">
        <f t="shared" si="2"/>
        <v>0</v>
      </c>
      <c r="L20" s="346">
        <f t="shared" si="2"/>
        <v>0</v>
      </c>
      <c r="M20" s="346">
        <f t="shared" si="2"/>
        <v>0</v>
      </c>
    </row>
    <row r="21" spans="1:13" ht="15" customHeight="1">
      <c r="A21" s="242" t="s">
        <v>355</v>
      </c>
      <c r="B21" s="243" t="s">
        <v>552</v>
      </c>
      <c r="C21" s="347"/>
      <c r="D21" s="347"/>
      <c r="E21" s="347"/>
      <c r="F21" s="347"/>
      <c r="G21" s="347"/>
      <c r="H21" s="347"/>
      <c r="I21" s="347"/>
      <c r="J21" s="347"/>
      <c r="K21" s="347"/>
      <c r="L21" s="347"/>
      <c r="M21" s="347">
        <v>0</v>
      </c>
    </row>
    <row r="22" spans="1:13" ht="15" customHeight="1">
      <c r="A22" s="242" t="s">
        <v>558</v>
      </c>
      <c r="B22" s="243" t="s">
        <v>553</v>
      </c>
      <c r="C22" s="347"/>
      <c r="D22" s="347">
        <v>2220</v>
      </c>
      <c r="E22" s="347"/>
      <c r="F22" s="347"/>
      <c r="G22" s="347"/>
      <c r="H22" s="347"/>
      <c r="I22" s="347">
        <v>-2220</v>
      </c>
      <c r="J22" s="347"/>
      <c r="K22" s="347"/>
      <c r="L22" s="347"/>
      <c r="M22" s="347">
        <v>0</v>
      </c>
    </row>
    <row r="23" spans="1:13" ht="15" customHeight="1">
      <c r="A23" s="236" t="s">
        <v>144</v>
      </c>
      <c r="B23" s="241" t="s">
        <v>559</v>
      </c>
      <c r="C23" s="346">
        <v>887.52</v>
      </c>
      <c r="D23" s="346">
        <v>3760.72</v>
      </c>
      <c r="E23" s="346">
        <f aca="true" t="shared" si="3" ref="E23:L23">+E24+E25</f>
        <v>0</v>
      </c>
      <c r="F23" s="346">
        <f t="shared" si="3"/>
        <v>0</v>
      </c>
      <c r="G23" s="346">
        <f t="shared" si="3"/>
        <v>0</v>
      </c>
      <c r="H23" s="346">
        <f t="shared" si="3"/>
        <v>0</v>
      </c>
      <c r="I23" s="346">
        <v>-4218.91</v>
      </c>
      <c r="J23" s="346">
        <f t="shared" si="3"/>
        <v>0</v>
      </c>
      <c r="K23" s="346">
        <f t="shared" si="3"/>
        <v>0</v>
      </c>
      <c r="L23" s="346">
        <f t="shared" si="3"/>
        <v>0</v>
      </c>
      <c r="M23" s="346">
        <v>429.33</v>
      </c>
    </row>
    <row r="24" spans="1:13" ht="15" customHeight="1">
      <c r="A24" s="242" t="s">
        <v>515</v>
      </c>
      <c r="B24" s="243" t="s">
        <v>552</v>
      </c>
      <c r="C24" s="347"/>
      <c r="D24" s="347">
        <v>3760.72</v>
      </c>
      <c r="E24" s="347"/>
      <c r="F24" s="347"/>
      <c r="G24" s="347"/>
      <c r="H24" s="347"/>
      <c r="I24" s="347">
        <v>-3741.62</v>
      </c>
      <c r="J24" s="347"/>
      <c r="K24" s="347"/>
      <c r="L24" s="347"/>
      <c r="M24" s="347">
        <v>19.1</v>
      </c>
    </row>
    <row r="25" spans="1:13" ht="15" customHeight="1">
      <c r="A25" s="242" t="s">
        <v>517</v>
      </c>
      <c r="B25" s="243" t="s">
        <v>553</v>
      </c>
      <c r="C25" s="347">
        <v>887.52</v>
      </c>
      <c r="D25" s="347"/>
      <c r="E25" s="347"/>
      <c r="F25" s="347"/>
      <c r="G25" s="347"/>
      <c r="H25" s="347"/>
      <c r="I25" s="347">
        <v>-477.29</v>
      </c>
      <c r="J25" s="347"/>
      <c r="K25" s="347"/>
      <c r="L25" s="347"/>
      <c r="M25" s="347">
        <v>410.23</v>
      </c>
    </row>
    <row r="26" spans="1:13" ht="15" customHeight="1">
      <c r="A26" s="236" t="s">
        <v>146</v>
      </c>
      <c r="B26" s="241" t="s">
        <v>560</v>
      </c>
      <c r="C26" s="346">
        <v>7977.06</v>
      </c>
      <c r="D26" s="346">
        <v>227658.48</v>
      </c>
      <c r="E26" s="346">
        <v>904.41</v>
      </c>
      <c r="F26" s="346">
        <v>571.37</v>
      </c>
      <c r="G26" s="346">
        <f aca="true" t="shared" si="4" ref="G26:L26">+G14+G17+G20+G23</f>
        <v>0</v>
      </c>
      <c r="H26" s="346">
        <f t="shared" si="4"/>
        <v>0</v>
      </c>
      <c r="I26" s="346">
        <v>-228961.98</v>
      </c>
      <c r="J26" s="346">
        <f t="shared" si="4"/>
        <v>0</v>
      </c>
      <c r="K26" s="346">
        <v>-1249.31</v>
      </c>
      <c r="L26" s="346">
        <f t="shared" si="4"/>
        <v>0</v>
      </c>
      <c r="M26" s="346">
        <v>6900.03</v>
      </c>
    </row>
    <row r="27" spans="1:13" ht="15">
      <c r="A27" s="700" t="s">
        <v>561</v>
      </c>
      <c r="B27" s="701"/>
      <c r="C27" s="701"/>
      <c r="D27" s="701"/>
      <c r="E27" s="701"/>
      <c r="F27" s="701"/>
      <c r="G27" s="701"/>
      <c r="H27" s="701"/>
      <c r="I27" s="701"/>
      <c r="J27" s="701"/>
      <c r="K27" s="701"/>
      <c r="L27" s="701"/>
      <c r="M27" s="701"/>
    </row>
    <row r="28" ht="15">
      <c r="D28" s="234" t="s">
        <v>562</v>
      </c>
    </row>
  </sheetData>
  <sheetProtection/>
  <mergeCells count="9">
    <mergeCell ref="A27:M27"/>
    <mergeCell ref="A6:M6"/>
    <mergeCell ref="A7:M7"/>
    <mergeCell ref="A9:M9"/>
    <mergeCell ref="A11:A12"/>
    <mergeCell ref="B11:B12"/>
    <mergeCell ref="C11:C12"/>
    <mergeCell ref="D11:L11"/>
    <mergeCell ref="M11:M12"/>
  </mergeCells>
  <printOptions/>
  <pageMargins left="0.7" right="0.7" top="0.75" bottom="0.75" header="0.3" footer="0.3"/>
  <pageSetup fitToHeight="1" fitToWidth="1" horizontalDpi="600" verticalDpi="600" orientation="landscape" paperSize="9" scale="6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Zeros="0" zoomScalePageLayoutView="0" workbookViewId="0" topLeftCell="A1">
      <selection activeCell="C3" sqref="C3"/>
    </sheetView>
  </sheetViews>
  <sheetFormatPr defaultColWidth="9.140625" defaultRowHeight="12.75"/>
  <cols>
    <col min="1" max="1" width="4.421875" style="234" customWidth="1"/>
    <col min="2" max="2" width="56.421875" style="234" customWidth="1"/>
    <col min="3" max="4" width="13.28125" style="234" customWidth="1"/>
    <col min="5" max="5" width="12.28125" style="234" customWidth="1"/>
    <col min="6" max="6" width="13.57421875" style="234" customWidth="1"/>
    <col min="7" max="7" width="13.28125" style="234" customWidth="1"/>
    <col min="8" max="8" width="12.28125" style="234" customWidth="1"/>
    <col min="9" max="16384" width="9.140625" style="234" customWidth="1"/>
  </cols>
  <sheetData>
    <row r="1" ht="15">
      <c r="F1" s="235" t="s">
        <v>656</v>
      </c>
    </row>
    <row r="2" ht="15">
      <c r="F2" s="234" t="s">
        <v>563</v>
      </c>
    </row>
    <row r="3" spans="3:6" ht="18.75">
      <c r="C3" s="426" t="s">
        <v>648</v>
      </c>
      <c r="F3" s="234" t="s">
        <v>564</v>
      </c>
    </row>
    <row r="4" ht="8.25" customHeight="1"/>
    <row r="5" spans="1:8" ht="15">
      <c r="A5" s="702" t="s">
        <v>565</v>
      </c>
      <c r="B5" s="702"/>
      <c r="C5" s="702"/>
      <c r="D5" s="702"/>
      <c r="E5" s="702"/>
      <c r="F5" s="702"/>
      <c r="G5" s="702"/>
      <c r="H5" s="702"/>
    </row>
    <row r="6" spans="1:8" ht="15">
      <c r="A6" s="702" t="s">
        <v>566</v>
      </c>
      <c r="B6" s="702"/>
      <c r="C6" s="702"/>
      <c r="D6" s="702"/>
      <c r="E6" s="702"/>
      <c r="F6" s="702"/>
      <c r="G6" s="702"/>
      <c r="H6" s="702"/>
    </row>
    <row r="7" ht="5.25" customHeight="1"/>
    <row r="8" spans="1:8" ht="15">
      <c r="A8" s="702" t="s">
        <v>567</v>
      </c>
      <c r="B8" s="702"/>
      <c r="C8" s="702"/>
      <c r="D8" s="702"/>
      <c r="E8" s="702"/>
      <c r="F8" s="702"/>
      <c r="G8" s="702"/>
      <c r="H8" s="702"/>
    </row>
    <row r="9" ht="5.25" customHeight="1"/>
    <row r="10" spans="1:8" ht="15" customHeight="1">
      <c r="A10" s="704" t="s">
        <v>131</v>
      </c>
      <c r="B10" s="704" t="s">
        <v>568</v>
      </c>
      <c r="C10" s="704" t="s">
        <v>569</v>
      </c>
      <c r="D10" s="704"/>
      <c r="E10" s="704"/>
      <c r="F10" s="704" t="s">
        <v>570</v>
      </c>
      <c r="G10" s="704"/>
      <c r="H10" s="704"/>
    </row>
    <row r="11" spans="1:8" ht="79.5" customHeight="1">
      <c r="A11" s="704"/>
      <c r="B11" s="704"/>
      <c r="C11" s="236" t="s">
        <v>571</v>
      </c>
      <c r="D11" s="236" t="s">
        <v>572</v>
      </c>
      <c r="E11" s="236" t="s">
        <v>136</v>
      </c>
      <c r="F11" s="236" t="s">
        <v>573</v>
      </c>
      <c r="G11" s="236" t="s">
        <v>574</v>
      </c>
      <c r="H11" s="236" t="s">
        <v>136</v>
      </c>
    </row>
    <row r="12" spans="1:8" ht="15">
      <c r="A12" s="242">
        <v>1</v>
      </c>
      <c r="B12" s="242">
        <v>2</v>
      </c>
      <c r="C12" s="242">
        <v>3</v>
      </c>
      <c r="D12" s="242">
        <v>4</v>
      </c>
      <c r="E12" s="242" t="s">
        <v>575</v>
      </c>
      <c r="F12" s="242">
        <v>6</v>
      </c>
      <c r="G12" s="242">
        <v>7</v>
      </c>
      <c r="H12" s="242" t="s">
        <v>576</v>
      </c>
    </row>
    <row r="13" spans="1:8" ht="45">
      <c r="A13" s="242" t="s">
        <v>138</v>
      </c>
      <c r="B13" s="243" t="s">
        <v>577</v>
      </c>
      <c r="C13" s="348"/>
      <c r="D13" s="348"/>
      <c r="E13" s="348">
        <f>+C13+D13</f>
        <v>0</v>
      </c>
      <c r="F13" s="348"/>
      <c r="G13" s="348"/>
      <c r="H13" s="348">
        <f>+G13</f>
        <v>0</v>
      </c>
    </row>
    <row r="14" spans="1:8" ht="54.75" customHeight="1">
      <c r="A14" s="242" t="s">
        <v>139</v>
      </c>
      <c r="B14" s="243" t="s">
        <v>578</v>
      </c>
      <c r="C14" s="348"/>
      <c r="D14" s="412">
        <v>7089.54</v>
      </c>
      <c r="E14" s="348">
        <v>7089.54</v>
      </c>
      <c r="F14" s="412"/>
      <c r="G14" s="412">
        <v>6470.7</v>
      </c>
      <c r="H14" s="348">
        <v>6470.7</v>
      </c>
    </row>
    <row r="15" spans="1:8" ht="60" customHeight="1">
      <c r="A15" s="242" t="s">
        <v>142</v>
      </c>
      <c r="B15" s="243" t="s">
        <v>579</v>
      </c>
      <c r="C15" s="348"/>
      <c r="D15" s="348"/>
      <c r="E15" s="348">
        <f>+C15+D15</f>
        <v>0</v>
      </c>
      <c r="F15" s="348"/>
      <c r="G15" s="348">
        <v>0</v>
      </c>
      <c r="H15" s="348">
        <f>+F15+G15</f>
        <v>0</v>
      </c>
    </row>
    <row r="16" spans="1:8" ht="15" customHeight="1">
      <c r="A16" s="242" t="s">
        <v>144</v>
      </c>
      <c r="B16" s="243" t="s">
        <v>49</v>
      </c>
      <c r="C16" s="412">
        <v>190.74</v>
      </c>
      <c r="D16" s="412">
        <v>696.78</v>
      </c>
      <c r="E16" s="348">
        <v>887.52</v>
      </c>
      <c r="F16" s="412">
        <v>190.74</v>
      </c>
      <c r="G16" s="413">
        <v>238.59</v>
      </c>
      <c r="H16" s="396">
        <v>429.33</v>
      </c>
    </row>
    <row r="17" spans="1:8" ht="15" customHeight="1">
      <c r="A17" s="242" t="s">
        <v>146</v>
      </c>
      <c r="B17" s="243" t="s">
        <v>136</v>
      </c>
      <c r="C17" s="348">
        <v>190.74</v>
      </c>
      <c r="D17" s="348">
        <v>7786.32</v>
      </c>
      <c r="E17" s="348">
        <v>7977.06</v>
      </c>
      <c r="F17" s="348">
        <v>190.74</v>
      </c>
      <c r="G17" s="348">
        <f>+G13+G14+G15+G16</f>
        <v>6709.29</v>
      </c>
      <c r="H17" s="348">
        <v>6900.03</v>
      </c>
    </row>
    <row r="18" ht="6.75" customHeight="1"/>
    <row r="19" spans="3:5" ht="11.25" customHeight="1">
      <c r="C19" s="244"/>
      <c r="D19" s="244"/>
      <c r="E19" s="244"/>
    </row>
  </sheetData>
  <sheetProtection/>
  <mergeCells count="7">
    <mergeCell ref="A5:H5"/>
    <mergeCell ref="A6:H6"/>
    <mergeCell ref="A8:H8"/>
    <mergeCell ref="A10:A11"/>
    <mergeCell ref="B10:B11"/>
    <mergeCell ref="C10:E10"/>
    <mergeCell ref="F10:H10"/>
  </mergeCells>
  <printOptions/>
  <pageMargins left="0.7" right="0.7" top="0.75" bottom="0.75" header="0.3" footer="0.3"/>
  <pageSetup fitToHeight="1" fitToWidth="1" orientation="landscape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showZeros="0" zoomScalePageLayoutView="0" workbookViewId="0" topLeftCell="A1">
      <selection activeCell="G3" sqref="G3"/>
    </sheetView>
  </sheetViews>
  <sheetFormatPr defaultColWidth="9.140625" defaultRowHeight="12.75"/>
  <cols>
    <col min="1" max="1" width="5.57421875" style="0" customWidth="1"/>
    <col min="2" max="2" width="1.1484375" style="0" customWidth="1"/>
    <col min="3" max="3" width="0.9921875" style="0" customWidth="1"/>
    <col min="4" max="4" width="42.57421875" style="0" customWidth="1"/>
    <col min="5" max="5" width="10.57421875" style="0" customWidth="1"/>
    <col min="6" max="6" width="6.7109375" style="0" bestFit="1" customWidth="1"/>
    <col min="7" max="7" width="11.57421875" style="0" customWidth="1"/>
    <col min="8" max="8" width="10.28125" style="0" customWidth="1"/>
    <col min="9" max="9" width="8.140625" style="0" bestFit="1" customWidth="1"/>
    <col min="10" max="10" width="11.140625" style="0" customWidth="1"/>
    <col min="11" max="11" width="8.57421875" style="0" bestFit="1" customWidth="1"/>
    <col min="12" max="12" width="14.140625" style="0" customWidth="1"/>
    <col min="13" max="13" width="12.00390625" style="0" customWidth="1"/>
    <col min="14" max="14" width="13.140625" style="0" customWidth="1"/>
    <col min="15" max="15" width="12.7109375" style="0" customWidth="1"/>
  </cols>
  <sheetData>
    <row r="1" spans="1:15" ht="12.75">
      <c r="A1" s="245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6"/>
      <c r="N1" s="246" t="s">
        <v>657</v>
      </c>
      <c r="O1" s="246"/>
    </row>
    <row r="2" spans="1:15" ht="11.25" customHeight="1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178" t="s">
        <v>580</v>
      </c>
      <c r="O2" s="178"/>
    </row>
    <row r="3" spans="1:15" ht="18.75">
      <c r="A3" s="245"/>
      <c r="B3" s="245"/>
      <c r="C3" s="245"/>
      <c r="D3" s="245"/>
      <c r="E3" s="245"/>
      <c r="F3" s="245"/>
      <c r="G3" s="424" t="s">
        <v>648</v>
      </c>
      <c r="H3" s="245"/>
      <c r="I3" s="245"/>
      <c r="J3" s="245"/>
      <c r="K3" s="245"/>
      <c r="L3" s="245"/>
      <c r="N3" s="178" t="s">
        <v>581</v>
      </c>
      <c r="O3" s="178"/>
    </row>
    <row r="4" spans="1:15" ht="6" customHeight="1">
      <c r="A4" s="245"/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</row>
    <row r="5" spans="1:15" ht="12.75">
      <c r="A5" s="713" t="s">
        <v>582</v>
      </c>
      <c r="B5" s="713"/>
      <c r="C5" s="713"/>
      <c r="D5" s="713"/>
      <c r="E5" s="713"/>
      <c r="F5" s="713"/>
      <c r="G5" s="713"/>
      <c r="H5" s="713"/>
      <c r="I5" s="713"/>
      <c r="J5" s="713"/>
      <c r="K5" s="713"/>
      <c r="L5" s="713"/>
      <c r="M5" s="713"/>
      <c r="N5" s="713"/>
      <c r="O5" s="713"/>
    </row>
    <row r="6" spans="1:15" ht="9" customHeight="1">
      <c r="A6" s="245"/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</row>
    <row r="7" spans="1:15" ht="12.75">
      <c r="A7" s="714" t="s">
        <v>709</v>
      </c>
      <c r="B7" s="714"/>
      <c r="C7" s="714"/>
      <c r="D7" s="714"/>
      <c r="E7" s="714"/>
      <c r="F7" s="714"/>
      <c r="G7" s="714"/>
      <c r="H7" s="714"/>
      <c r="I7" s="714"/>
      <c r="J7" s="714"/>
      <c r="K7" s="714"/>
      <c r="L7" s="714"/>
      <c r="M7" s="714"/>
      <c r="N7" s="714"/>
      <c r="O7" s="714"/>
    </row>
    <row r="8" spans="1:15" ht="12.75">
      <c r="A8" s="247"/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</row>
    <row r="9" spans="1:15" ht="12.75">
      <c r="A9" s="715" t="s">
        <v>583</v>
      </c>
      <c r="B9" s="716" t="s">
        <v>584</v>
      </c>
      <c r="C9" s="717"/>
      <c r="D9" s="718"/>
      <c r="E9" s="722" t="s">
        <v>585</v>
      </c>
      <c r="F9" s="722"/>
      <c r="G9" s="722"/>
      <c r="H9" s="722"/>
      <c r="I9" s="722"/>
      <c r="J9" s="722"/>
      <c r="K9" s="722"/>
      <c r="L9" s="722"/>
      <c r="M9" s="722"/>
      <c r="N9" s="722"/>
      <c r="O9" s="661" t="s">
        <v>586</v>
      </c>
    </row>
    <row r="10" spans="1:15" ht="51.75" customHeight="1">
      <c r="A10" s="715"/>
      <c r="B10" s="719"/>
      <c r="C10" s="720"/>
      <c r="D10" s="721"/>
      <c r="E10" s="248" t="s">
        <v>587</v>
      </c>
      <c r="F10" s="184" t="s">
        <v>588</v>
      </c>
      <c r="G10" s="183" t="s">
        <v>589</v>
      </c>
      <c r="H10" s="184" t="s">
        <v>590</v>
      </c>
      <c r="I10" s="183" t="s">
        <v>591</v>
      </c>
      <c r="J10" s="183" t="s">
        <v>592</v>
      </c>
      <c r="K10" s="183" t="s">
        <v>593</v>
      </c>
      <c r="L10" s="183" t="s">
        <v>594</v>
      </c>
      <c r="M10" s="184" t="s">
        <v>595</v>
      </c>
      <c r="N10" s="183" t="s">
        <v>596</v>
      </c>
      <c r="O10" s="661"/>
    </row>
    <row r="11" spans="1:15" ht="12.75">
      <c r="A11" s="249">
        <v>1</v>
      </c>
      <c r="B11" s="723">
        <v>2</v>
      </c>
      <c r="C11" s="723"/>
      <c r="D11" s="724"/>
      <c r="E11" s="249">
        <v>3</v>
      </c>
      <c r="F11" s="249">
        <v>4</v>
      </c>
      <c r="G11" s="249">
        <v>5</v>
      </c>
      <c r="H11" s="249">
        <v>6</v>
      </c>
      <c r="I11" s="249">
        <v>7</v>
      </c>
      <c r="J11" s="249">
        <v>8</v>
      </c>
      <c r="K11" s="249">
        <v>9</v>
      </c>
      <c r="L11" s="249">
        <v>10</v>
      </c>
      <c r="M11" s="249">
        <v>11</v>
      </c>
      <c r="N11" s="249">
        <v>12</v>
      </c>
      <c r="O11" s="249">
        <v>13</v>
      </c>
    </row>
    <row r="12" spans="1:15" ht="14.25">
      <c r="A12" s="250" t="s">
        <v>138</v>
      </c>
      <c r="B12" s="251" t="s">
        <v>192</v>
      </c>
      <c r="C12" s="414"/>
      <c r="D12" s="414"/>
      <c r="E12" s="415"/>
      <c r="F12" s="415"/>
      <c r="G12" s="415"/>
      <c r="H12" s="415"/>
      <c r="I12" s="415"/>
      <c r="J12" s="415"/>
      <c r="K12" s="415"/>
      <c r="L12" s="415"/>
      <c r="M12" s="418">
        <v>-254659.88</v>
      </c>
      <c r="N12" s="418"/>
      <c r="O12" s="418">
        <v>-254659.88</v>
      </c>
    </row>
    <row r="13" spans="1:15" ht="14.25" customHeight="1">
      <c r="A13" s="252" t="s">
        <v>331</v>
      </c>
      <c r="B13" s="196"/>
      <c r="C13" s="253" t="s">
        <v>283</v>
      </c>
      <c r="D13" s="254"/>
      <c r="E13" s="415"/>
      <c r="F13" s="415"/>
      <c r="G13" s="415"/>
      <c r="H13" s="415"/>
      <c r="I13" s="415"/>
      <c r="J13" s="415"/>
      <c r="K13" s="415"/>
      <c r="L13" s="415"/>
      <c r="M13" s="417">
        <v>-202295.76</v>
      </c>
      <c r="N13" s="417"/>
      <c r="O13" s="417">
        <v>-202295.76</v>
      </c>
    </row>
    <row r="14" spans="1:15" ht="15">
      <c r="A14" s="255" t="s">
        <v>332</v>
      </c>
      <c r="B14" s="256"/>
      <c r="C14" s="257" t="s">
        <v>195</v>
      </c>
      <c r="D14" s="258"/>
      <c r="E14" s="415"/>
      <c r="F14" s="415"/>
      <c r="G14" s="415"/>
      <c r="H14" s="415"/>
      <c r="I14" s="415"/>
      <c r="J14" s="415"/>
      <c r="K14" s="415"/>
      <c r="L14" s="415"/>
      <c r="M14" s="417">
        <v>-2688.72</v>
      </c>
      <c r="N14" s="417"/>
      <c r="O14" s="417">
        <v>-2688.72</v>
      </c>
    </row>
    <row r="15" spans="1:15" ht="15">
      <c r="A15" s="259" t="s">
        <v>263</v>
      </c>
      <c r="B15" s="260"/>
      <c r="C15" s="261" t="s">
        <v>284</v>
      </c>
      <c r="D15" s="254"/>
      <c r="E15" s="415"/>
      <c r="F15" s="415"/>
      <c r="G15" s="415"/>
      <c r="H15" s="415"/>
      <c r="I15" s="415"/>
      <c r="J15" s="415"/>
      <c r="K15" s="415"/>
      <c r="L15" s="415"/>
      <c r="M15" s="417">
        <v>-18576.13</v>
      </c>
      <c r="N15" s="417"/>
      <c r="O15" s="417">
        <v>-18576.13</v>
      </c>
    </row>
    <row r="16" spans="1:15" ht="15">
      <c r="A16" s="262" t="s">
        <v>333</v>
      </c>
      <c r="B16" s="260"/>
      <c r="C16" s="261" t="s">
        <v>199</v>
      </c>
      <c r="D16" s="263"/>
      <c r="E16" s="415"/>
      <c r="F16" s="415"/>
      <c r="G16" s="415"/>
      <c r="H16" s="415"/>
      <c r="I16" s="415"/>
      <c r="J16" s="415"/>
      <c r="K16" s="415"/>
      <c r="L16" s="415"/>
      <c r="M16" s="417">
        <v>-731</v>
      </c>
      <c r="N16" s="417"/>
      <c r="O16" s="417">
        <v>-731</v>
      </c>
    </row>
    <row r="17" spans="1:15" ht="15">
      <c r="A17" s="262" t="s">
        <v>334</v>
      </c>
      <c r="B17" s="260"/>
      <c r="C17" s="261" t="s">
        <v>201</v>
      </c>
      <c r="D17" s="263"/>
      <c r="E17" s="415"/>
      <c r="F17" s="415"/>
      <c r="G17" s="415"/>
      <c r="H17" s="415"/>
      <c r="I17" s="415"/>
      <c r="J17" s="415"/>
      <c r="K17" s="415"/>
      <c r="L17" s="415"/>
      <c r="M17" s="417">
        <v>-4319.86</v>
      </c>
      <c r="N17" s="417"/>
      <c r="O17" s="417">
        <v>-4319.86</v>
      </c>
    </row>
    <row r="18" spans="1:15" ht="15">
      <c r="A18" s="262" t="s">
        <v>335</v>
      </c>
      <c r="B18" s="260"/>
      <c r="C18" s="261" t="s">
        <v>204</v>
      </c>
      <c r="D18" s="263"/>
      <c r="E18" s="415"/>
      <c r="F18" s="415"/>
      <c r="G18" s="415"/>
      <c r="H18" s="415"/>
      <c r="I18" s="415"/>
      <c r="J18" s="415"/>
      <c r="K18" s="415"/>
      <c r="L18" s="415"/>
      <c r="M18" s="417">
        <v>-290</v>
      </c>
      <c r="N18" s="417"/>
      <c r="O18" s="417">
        <v>-290</v>
      </c>
    </row>
    <row r="19" spans="1:15" ht="15">
      <c r="A19" s="262" t="s">
        <v>336</v>
      </c>
      <c r="B19" s="260"/>
      <c r="C19" s="261" t="s">
        <v>597</v>
      </c>
      <c r="D19" s="263"/>
      <c r="E19" s="415"/>
      <c r="F19" s="415"/>
      <c r="G19" s="415"/>
      <c r="H19" s="415"/>
      <c r="I19" s="415"/>
      <c r="J19" s="415"/>
      <c r="K19" s="415"/>
      <c r="L19" s="415"/>
      <c r="M19" s="417">
        <v>-291.58</v>
      </c>
      <c r="N19" s="417"/>
      <c r="O19" s="417">
        <v>-291.58</v>
      </c>
    </row>
    <row r="20" spans="1:15" ht="15">
      <c r="A20" s="262" t="s">
        <v>337</v>
      </c>
      <c r="B20" s="260"/>
      <c r="C20" s="261" t="s">
        <v>598</v>
      </c>
      <c r="D20" s="264"/>
      <c r="E20" s="415"/>
      <c r="F20" s="415"/>
      <c r="G20" s="415"/>
      <c r="H20" s="415"/>
      <c r="I20" s="415"/>
      <c r="J20" s="415"/>
      <c r="K20" s="415"/>
      <c r="L20" s="415"/>
      <c r="M20" s="417"/>
      <c r="N20" s="417"/>
      <c r="O20" s="417"/>
    </row>
    <row r="21" spans="1:15" ht="15">
      <c r="A21" s="265" t="s">
        <v>599</v>
      </c>
      <c r="B21" s="260"/>
      <c r="C21" s="725" t="s">
        <v>600</v>
      </c>
      <c r="D21" s="726"/>
      <c r="E21" s="415"/>
      <c r="F21" s="415"/>
      <c r="G21" s="415"/>
      <c r="H21" s="415"/>
      <c r="I21" s="415"/>
      <c r="J21" s="415"/>
      <c r="K21" s="415"/>
      <c r="L21" s="415"/>
      <c r="M21" s="417">
        <v>-18265.53</v>
      </c>
      <c r="N21" s="417"/>
      <c r="O21" s="417">
        <v>-18265.53</v>
      </c>
    </row>
    <row r="22" spans="1:15" ht="15">
      <c r="A22" s="255" t="s">
        <v>601</v>
      </c>
      <c r="B22" s="260"/>
      <c r="C22" s="261" t="s">
        <v>292</v>
      </c>
      <c r="D22" s="266"/>
      <c r="E22" s="415"/>
      <c r="F22" s="415"/>
      <c r="G22" s="415"/>
      <c r="H22" s="415"/>
      <c r="I22" s="415"/>
      <c r="J22" s="415"/>
      <c r="K22" s="415"/>
      <c r="L22" s="415"/>
      <c r="M22" s="417"/>
      <c r="N22" s="417"/>
      <c r="O22" s="417"/>
    </row>
    <row r="23" spans="1:15" ht="15">
      <c r="A23" s="262" t="s">
        <v>602</v>
      </c>
      <c r="B23" s="260"/>
      <c r="C23" s="261" t="s">
        <v>294</v>
      </c>
      <c r="D23" s="266"/>
      <c r="E23" s="415"/>
      <c r="F23" s="415"/>
      <c r="G23" s="415"/>
      <c r="H23" s="415"/>
      <c r="I23" s="415"/>
      <c r="J23" s="415"/>
      <c r="K23" s="415"/>
      <c r="L23" s="415"/>
      <c r="M23" s="417">
        <v>-216.63</v>
      </c>
      <c r="N23" s="417"/>
      <c r="O23" s="417">
        <v>-216.63</v>
      </c>
    </row>
    <row r="24" spans="1:15" ht="15">
      <c r="A24" s="262" t="s">
        <v>603</v>
      </c>
      <c r="B24" s="260"/>
      <c r="C24" s="261" t="s">
        <v>604</v>
      </c>
      <c r="D24" s="266"/>
      <c r="E24" s="415"/>
      <c r="F24" s="415"/>
      <c r="G24" s="415"/>
      <c r="H24" s="415"/>
      <c r="I24" s="415"/>
      <c r="J24" s="415"/>
      <c r="K24" s="415"/>
      <c r="L24" s="415"/>
      <c r="M24" s="417"/>
      <c r="N24" s="417"/>
      <c r="O24" s="417"/>
    </row>
    <row r="25" spans="1:15" ht="15">
      <c r="A25" s="262" t="s">
        <v>605</v>
      </c>
      <c r="B25" s="260"/>
      <c r="C25" s="261" t="s">
        <v>606</v>
      </c>
      <c r="D25" s="266"/>
      <c r="E25" s="415"/>
      <c r="F25" s="415"/>
      <c r="G25" s="415"/>
      <c r="H25" s="415"/>
      <c r="I25" s="415"/>
      <c r="J25" s="415"/>
      <c r="K25" s="415"/>
      <c r="L25" s="415"/>
      <c r="M25" s="417">
        <v>-6962.34</v>
      </c>
      <c r="N25" s="417"/>
      <c r="O25" s="417">
        <v>-6962.34</v>
      </c>
    </row>
    <row r="26" spans="1:15" ht="15">
      <c r="A26" s="262" t="s">
        <v>607</v>
      </c>
      <c r="B26" s="260"/>
      <c r="C26" s="261" t="s">
        <v>226</v>
      </c>
      <c r="D26" s="266"/>
      <c r="E26" s="415"/>
      <c r="F26" s="415"/>
      <c r="G26" s="415"/>
      <c r="H26" s="415"/>
      <c r="I26" s="415"/>
      <c r="J26" s="415"/>
      <c r="K26" s="415"/>
      <c r="L26" s="415"/>
      <c r="M26" s="417">
        <v>-22.33</v>
      </c>
      <c r="N26" s="417"/>
      <c r="O26" s="417">
        <v>-22.33</v>
      </c>
    </row>
    <row r="27" spans="1:15" ht="28.5" customHeight="1">
      <c r="A27" s="416" t="s">
        <v>139</v>
      </c>
      <c r="B27" s="706" t="s">
        <v>238</v>
      </c>
      <c r="C27" s="707"/>
      <c r="D27" s="708"/>
      <c r="E27" s="415"/>
      <c r="F27" s="415"/>
      <c r="G27" s="415"/>
      <c r="H27" s="415"/>
      <c r="I27" s="415"/>
      <c r="J27" s="415"/>
      <c r="K27" s="415"/>
      <c r="L27" s="415"/>
      <c r="M27" s="417"/>
      <c r="N27" s="417"/>
      <c r="O27" s="417"/>
    </row>
    <row r="28" spans="1:15" ht="15">
      <c r="A28" s="250" t="s">
        <v>142</v>
      </c>
      <c r="B28" s="709" t="s">
        <v>253</v>
      </c>
      <c r="C28" s="710"/>
      <c r="D28" s="711"/>
      <c r="E28" s="415"/>
      <c r="F28" s="415"/>
      <c r="G28" s="415"/>
      <c r="H28" s="415"/>
      <c r="I28" s="415"/>
      <c r="J28" s="415"/>
      <c r="K28" s="415"/>
      <c r="L28" s="415"/>
      <c r="M28" s="417"/>
      <c r="N28" s="417"/>
      <c r="O28" s="417"/>
    </row>
    <row r="29" spans="1:15" ht="14.25">
      <c r="A29" s="267" t="s">
        <v>355</v>
      </c>
      <c r="B29" s="268"/>
      <c r="C29" s="269" t="s">
        <v>608</v>
      </c>
      <c r="D29" s="198"/>
      <c r="E29" s="415"/>
      <c r="F29" s="415"/>
      <c r="G29" s="415"/>
      <c r="H29" s="415"/>
      <c r="I29" s="415"/>
      <c r="J29" s="415"/>
      <c r="K29" s="415"/>
      <c r="L29" s="415"/>
      <c r="M29" s="418">
        <v>-253986.23</v>
      </c>
      <c r="N29" s="418"/>
      <c r="O29" s="418">
        <v>-253986.23</v>
      </c>
    </row>
    <row r="30" spans="1:15" ht="15">
      <c r="A30" s="270" t="s">
        <v>609</v>
      </c>
      <c r="B30" s="196"/>
      <c r="C30" s="197"/>
      <c r="D30" s="271" t="s">
        <v>283</v>
      </c>
      <c r="E30" s="415"/>
      <c r="F30" s="415"/>
      <c r="G30" s="415"/>
      <c r="H30" s="415"/>
      <c r="I30" s="415"/>
      <c r="J30" s="415"/>
      <c r="K30" s="415"/>
      <c r="L30" s="415"/>
      <c r="M30" s="417">
        <v>-203990.03</v>
      </c>
      <c r="N30" s="417"/>
      <c r="O30" s="417">
        <v>-203990.03</v>
      </c>
    </row>
    <row r="31" spans="1:15" ht="15">
      <c r="A31" s="272" t="s">
        <v>610</v>
      </c>
      <c r="B31" s="260"/>
      <c r="C31" s="273"/>
      <c r="D31" s="271" t="s">
        <v>284</v>
      </c>
      <c r="E31" s="415"/>
      <c r="F31" s="415"/>
      <c r="G31" s="415"/>
      <c r="H31" s="415"/>
      <c r="I31" s="415"/>
      <c r="J31" s="415"/>
      <c r="K31" s="415"/>
      <c r="L31" s="415"/>
      <c r="M31" s="417">
        <v>-18967.7</v>
      </c>
      <c r="N31" s="417"/>
      <c r="O31" s="417">
        <v>-18967.7</v>
      </c>
    </row>
    <row r="32" spans="1:15" ht="15">
      <c r="A32" s="272" t="s">
        <v>611</v>
      </c>
      <c r="B32" s="260"/>
      <c r="C32" s="273"/>
      <c r="D32" s="271" t="s">
        <v>285</v>
      </c>
      <c r="E32" s="415"/>
      <c r="F32" s="415"/>
      <c r="G32" s="415"/>
      <c r="H32" s="415"/>
      <c r="I32" s="415"/>
      <c r="J32" s="415"/>
      <c r="K32" s="415"/>
      <c r="L32" s="415"/>
      <c r="M32" s="417">
        <v>-731</v>
      </c>
      <c r="N32" s="417"/>
      <c r="O32" s="417">
        <v>-731</v>
      </c>
    </row>
    <row r="33" spans="1:15" ht="15">
      <c r="A33" s="272" t="s">
        <v>612</v>
      </c>
      <c r="B33" s="260"/>
      <c r="C33" s="273"/>
      <c r="D33" s="271" t="s">
        <v>286</v>
      </c>
      <c r="E33" s="415"/>
      <c r="F33" s="415"/>
      <c r="G33" s="415"/>
      <c r="H33" s="415"/>
      <c r="I33" s="415"/>
      <c r="J33" s="415"/>
      <c r="K33" s="415"/>
      <c r="L33" s="415"/>
      <c r="M33" s="417">
        <v>-4319.86</v>
      </c>
      <c r="N33" s="417"/>
      <c r="O33" s="417">
        <v>-4319.86</v>
      </c>
    </row>
    <row r="34" spans="1:15" ht="15">
      <c r="A34" s="272" t="s">
        <v>613</v>
      </c>
      <c r="B34" s="260"/>
      <c r="C34" s="273"/>
      <c r="D34" s="271" t="s">
        <v>287</v>
      </c>
      <c r="E34" s="415"/>
      <c r="F34" s="415"/>
      <c r="G34" s="415"/>
      <c r="H34" s="415"/>
      <c r="I34" s="415"/>
      <c r="J34" s="415"/>
      <c r="K34" s="415"/>
      <c r="L34" s="415"/>
      <c r="M34" s="417">
        <v>-290</v>
      </c>
      <c r="N34" s="417"/>
      <c r="O34" s="417">
        <v>-290</v>
      </c>
    </row>
    <row r="35" spans="1:15" ht="15">
      <c r="A35" s="272" t="s">
        <v>614</v>
      </c>
      <c r="B35" s="260"/>
      <c r="C35" s="273"/>
      <c r="D35" s="271" t="s">
        <v>597</v>
      </c>
      <c r="E35" s="415"/>
      <c r="F35" s="415"/>
      <c r="G35" s="415"/>
      <c r="H35" s="415"/>
      <c r="I35" s="415"/>
      <c r="J35" s="415"/>
      <c r="K35" s="415"/>
      <c r="L35" s="415"/>
      <c r="M35" s="417">
        <v>-291.58</v>
      </c>
      <c r="N35" s="417"/>
      <c r="O35" s="417">
        <v>-291.58</v>
      </c>
    </row>
    <row r="36" spans="1:15" ht="15">
      <c r="A36" s="272" t="s">
        <v>615</v>
      </c>
      <c r="B36" s="260"/>
      <c r="C36" s="273"/>
      <c r="D36" s="271" t="s">
        <v>290</v>
      </c>
      <c r="E36" s="415"/>
      <c r="F36" s="415"/>
      <c r="G36" s="415"/>
      <c r="H36" s="415"/>
      <c r="I36" s="415"/>
      <c r="J36" s="415"/>
      <c r="K36" s="415"/>
      <c r="L36" s="415"/>
      <c r="M36" s="417">
        <v>-19501.63</v>
      </c>
      <c r="N36" s="417"/>
      <c r="O36" s="417">
        <v>-19501.63</v>
      </c>
    </row>
    <row r="37" spans="1:15" ht="15">
      <c r="A37" s="272" t="s">
        <v>616</v>
      </c>
      <c r="B37" s="260"/>
      <c r="C37" s="273"/>
      <c r="D37" s="271" t="s">
        <v>292</v>
      </c>
      <c r="E37" s="415"/>
      <c r="F37" s="415"/>
      <c r="G37" s="415"/>
      <c r="H37" s="415"/>
      <c r="I37" s="415"/>
      <c r="J37" s="415"/>
      <c r="K37" s="415"/>
      <c r="L37" s="415"/>
      <c r="M37" s="417"/>
      <c r="N37" s="417"/>
      <c r="O37" s="417"/>
    </row>
    <row r="38" spans="1:15" ht="15">
      <c r="A38" s="272" t="s">
        <v>617</v>
      </c>
      <c r="B38" s="260"/>
      <c r="C38" s="273"/>
      <c r="D38" s="271" t="s">
        <v>294</v>
      </c>
      <c r="E38" s="415"/>
      <c r="F38" s="415"/>
      <c r="G38" s="415"/>
      <c r="H38" s="415"/>
      <c r="I38" s="415"/>
      <c r="J38" s="415"/>
      <c r="K38" s="415"/>
      <c r="L38" s="415"/>
      <c r="M38" s="417">
        <v>-248.1</v>
      </c>
      <c r="N38" s="417"/>
      <c r="O38" s="417">
        <v>-248.1</v>
      </c>
    </row>
    <row r="39" spans="1:15" ht="15">
      <c r="A39" s="255" t="s">
        <v>618</v>
      </c>
      <c r="B39" s="260"/>
      <c r="C39" s="273"/>
      <c r="D39" s="271" t="s">
        <v>296</v>
      </c>
      <c r="E39" s="415"/>
      <c r="F39" s="415"/>
      <c r="G39" s="415"/>
      <c r="H39" s="415"/>
      <c r="I39" s="415"/>
      <c r="J39" s="415"/>
      <c r="K39" s="415"/>
      <c r="L39" s="415"/>
      <c r="M39" s="417">
        <v>-5646.33</v>
      </c>
      <c r="N39" s="417"/>
      <c r="O39" s="417">
        <v>-5646.33</v>
      </c>
    </row>
    <row r="40" spans="1:15" ht="15">
      <c r="A40" s="255" t="s">
        <v>619</v>
      </c>
      <c r="B40" s="260"/>
      <c r="C40" s="273"/>
      <c r="D40" s="271" t="s">
        <v>620</v>
      </c>
      <c r="E40" s="415"/>
      <c r="F40" s="415"/>
      <c r="G40" s="415"/>
      <c r="H40" s="415"/>
      <c r="I40" s="415"/>
      <c r="J40" s="415"/>
      <c r="K40" s="415"/>
      <c r="L40" s="415"/>
      <c r="M40" s="417"/>
      <c r="N40" s="417"/>
      <c r="O40" s="417"/>
    </row>
    <row r="41" spans="1:15" ht="12.75">
      <c r="A41" s="255" t="s">
        <v>621</v>
      </c>
      <c r="B41" s="260"/>
      <c r="C41" s="273"/>
      <c r="D41" s="271" t="s">
        <v>300</v>
      </c>
      <c r="E41" s="415"/>
      <c r="F41" s="415"/>
      <c r="G41" s="415"/>
      <c r="H41" s="415"/>
      <c r="I41" s="415"/>
      <c r="J41" s="415"/>
      <c r="K41" s="415"/>
      <c r="L41" s="415"/>
      <c r="M41" s="415"/>
      <c r="N41" s="415"/>
      <c r="O41" s="415"/>
    </row>
    <row r="42" spans="1:15" ht="12.75">
      <c r="A42" s="712" t="s">
        <v>338</v>
      </c>
      <c r="B42" s="712"/>
      <c r="C42" s="712"/>
      <c r="D42" s="712"/>
      <c r="E42" s="712"/>
      <c r="F42" s="712"/>
      <c r="G42" s="712"/>
      <c r="H42" s="712"/>
      <c r="I42" s="712"/>
      <c r="J42" s="712"/>
      <c r="K42" s="712"/>
      <c r="L42" s="712"/>
      <c r="M42" s="712"/>
      <c r="N42" s="712"/>
      <c r="O42" s="712"/>
    </row>
  </sheetData>
  <sheetProtection/>
  <mergeCells count="11">
    <mergeCell ref="C21:D21"/>
    <mergeCell ref="B27:D27"/>
    <mergeCell ref="B28:D28"/>
    <mergeCell ref="A42:O42"/>
    <mergeCell ref="A5:O5"/>
    <mergeCell ref="A7:O7"/>
    <mergeCell ref="A9:A10"/>
    <mergeCell ref="B9:D10"/>
    <mergeCell ref="E9:N9"/>
    <mergeCell ref="O9:O10"/>
    <mergeCell ref="B11:D11"/>
  </mergeCells>
  <printOptions/>
  <pageMargins left="0.7" right="0.7" top="0.75" bottom="0.75" header="0.3" footer="0.3"/>
  <pageSetup fitToHeight="1" fitToWidth="1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showZeros="0" zoomScalePageLayoutView="0" workbookViewId="0" topLeftCell="A1">
      <selection activeCell="M7" sqref="M7"/>
    </sheetView>
  </sheetViews>
  <sheetFormatPr defaultColWidth="9.140625" defaultRowHeight="12.75"/>
  <cols>
    <col min="1" max="1" width="3.28125" style="45" customWidth="1"/>
    <col min="2" max="2" width="26.140625" style="45" customWidth="1"/>
    <col min="3" max="3" width="9.57421875" style="45" customWidth="1"/>
    <col min="4" max="4" width="14.421875" style="45" customWidth="1"/>
    <col min="5" max="5" width="14.00390625" style="45" customWidth="1"/>
    <col min="6" max="6" width="11.140625" style="45" customWidth="1"/>
    <col min="7" max="7" width="13.421875" style="45" customWidth="1"/>
    <col min="8" max="8" width="17.7109375" style="45" customWidth="1"/>
    <col min="9" max="9" width="12.140625" style="45" customWidth="1"/>
    <col min="10" max="10" width="9.28125" style="45" customWidth="1"/>
    <col min="11" max="16384" width="9.140625" style="45" customWidth="1"/>
  </cols>
  <sheetData>
    <row r="1" spans="1:10" ht="15" customHeight="1">
      <c r="A1" s="44"/>
      <c r="B1" s="44"/>
      <c r="C1" s="44"/>
      <c r="D1" s="44"/>
      <c r="E1" s="44"/>
      <c r="G1" s="277"/>
      <c r="H1" s="468"/>
      <c r="I1" s="468"/>
      <c r="J1" s="468"/>
    </row>
    <row r="2" spans="1:10" ht="12.75">
      <c r="A2" s="44"/>
      <c r="B2" s="44"/>
      <c r="C2" s="46"/>
      <c r="D2" s="47"/>
      <c r="E2" s="44"/>
      <c r="G2" s="278"/>
      <c r="H2" s="468"/>
      <c r="I2" s="468"/>
      <c r="J2" s="468"/>
    </row>
    <row r="3" spans="1:10" ht="12.75">
      <c r="A3" s="44"/>
      <c r="B3" s="44"/>
      <c r="C3" s="44"/>
      <c r="D3" s="44"/>
      <c r="E3" s="44"/>
      <c r="G3" s="67"/>
      <c r="H3" s="280"/>
      <c r="I3" s="67"/>
      <c r="J3" s="67"/>
    </row>
    <row r="4" spans="1:13" ht="15.75">
      <c r="A4" s="490" t="s">
        <v>627</v>
      </c>
      <c r="B4" s="490"/>
      <c r="C4" s="490"/>
      <c r="D4" s="490"/>
      <c r="E4" s="490"/>
      <c r="F4" s="490"/>
      <c r="G4" s="490"/>
      <c r="H4" s="490"/>
      <c r="I4" s="490"/>
      <c r="J4" s="490"/>
      <c r="K4" s="48"/>
      <c r="L4" s="48"/>
      <c r="M4" s="48"/>
    </row>
    <row r="5" spans="1:13" ht="15.75" customHeight="1">
      <c r="A5" s="491" t="str">
        <f>+2_VSAFAS_2p!A6:G6</f>
        <v>Kazlų Rūdos sporto centras</v>
      </c>
      <c r="B5" s="491"/>
      <c r="C5" s="491"/>
      <c r="D5" s="491"/>
      <c r="E5" s="491"/>
      <c r="F5" s="491"/>
      <c r="G5" s="491"/>
      <c r="H5" s="491"/>
      <c r="I5" s="491"/>
      <c r="J5" s="491"/>
      <c r="K5" s="49"/>
      <c r="L5" s="49"/>
      <c r="M5" s="49"/>
    </row>
    <row r="6" spans="1:13" s="301" customFormat="1" ht="11.25" customHeight="1">
      <c r="A6" s="492" t="s">
        <v>3</v>
      </c>
      <c r="B6" s="492"/>
      <c r="C6" s="492"/>
      <c r="D6" s="492"/>
      <c r="E6" s="492"/>
      <c r="F6" s="492"/>
      <c r="G6" s="492"/>
      <c r="H6" s="492"/>
      <c r="I6" s="492"/>
      <c r="J6" s="492"/>
      <c r="K6" s="300"/>
      <c r="L6" s="300"/>
      <c r="M6" s="300"/>
    </row>
    <row r="7" spans="1:13" ht="18.75" customHeight="1">
      <c r="A7" s="491" t="str">
        <f>+2_VSAFAS_2p!A8:G8</f>
        <v>Įst. k. 188749388, Kazlų Rūda S. Daukanto g. 18</v>
      </c>
      <c r="B7" s="491"/>
      <c r="C7" s="491"/>
      <c r="D7" s="491"/>
      <c r="E7" s="491"/>
      <c r="F7" s="491"/>
      <c r="G7" s="491"/>
      <c r="H7" s="491"/>
      <c r="I7" s="491"/>
      <c r="J7" s="491"/>
      <c r="K7" s="49"/>
      <c r="L7" s="49"/>
      <c r="M7" s="49"/>
    </row>
    <row r="8" spans="1:13" s="301" customFormat="1" ht="11.25">
      <c r="A8" s="477" t="s">
        <v>133</v>
      </c>
      <c r="B8" s="477"/>
      <c r="C8" s="477"/>
      <c r="D8" s="477"/>
      <c r="E8" s="477"/>
      <c r="F8" s="477"/>
      <c r="G8" s="477"/>
      <c r="H8" s="477"/>
      <c r="I8" s="477"/>
      <c r="J8" s="477"/>
      <c r="K8" s="302"/>
      <c r="L8" s="302"/>
      <c r="M8" s="302"/>
    </row>
    <row r="9" spans="1:13" ht="10.5" customHeight="1">
      <c r="A9" s="478"/>
      <c r="B9" s="478"/>
      <c r="C9" s="478"/>
      <c r="D9" s="478"/>
      <c r="E9" s="478"/>
      <c r="F9" s="478"/>
      <c r="G9" s="478"/>
      <c r="H9" s="478"/>
      <c r="I9" s="478"/>
      <c r="J9" s="478"/>
      <c r="K9" s="50"/>
      <c r="L9" s="50"/>
      <c r="M9" s="50"/>
    </row>
    <row r="10" spans="1:13" ht="14.25" customHeight="1">
      <c r="A10" s="482" t="s">
        <v>134</v>
      </c>
      <c r="B10" s="482"/>
      <c r="C10" s="482"/>
      <c r="D10" s="482"/>
      <c r="E10" s="482"/>
      <c r="F10" s="482"/>
      <c r="G10" s="482"/>
      <c r="H10" s="482"/>
      <c r="I10" s="482"/>
      <c r="J10" s="482"/>
      <c r="K10" s="51"/>
      <c r="L10" s="51"/>
      <c r="M10" s="51"/>
    </row>
    <row r="11" spans="1:13" ht="15.75">
      <c r="A11" s="483" t="str">
        <f>+2_VSAFAS_2p!A12:G12</f>
        <v>PAGAL 2018 M.GRUODŽIO 31 D. DUOMENIS</v>
      </c>
      <c r="B11" s="483"/>
      <c r="C11" s="483"/>
      <c r="D11" s="483"/>
      <c r="E11" s="483"/>
      <c r="F11" s="483"/>
      <c r="G11" s="483"/>
      <c r="H11" s="483"/>
      <c r="I11" s="483"/>
      <c r="J11" s="483"/>
      <c r="K11" s="49"/>
      <c r="L11" s="49"/>
      <c r="M11" s="49"/>
    </row>
    <row r="12" spans="1:13" ht="11.2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49"/>
      <c r="L12" s="49"/>
      <c r="M12" s="49"/>
    </row>
    <row r="13" spans="1:13" ht="15.75">
      <c r="A13" s="484" t="s">
        <v>711</v>
      </c>
      <c r="B13" s="485"/>
      <c r="C13" s="485"/>
      <c r="D13" s="485"/>
      <c r="E13" s="485"/>
      <c r="F13" s="485"/>
      <c r="G13" s="485"/>
      <c r="H13" s="485"/>
      <c r="I13" s="485"/>
      <c r="J13" s="485"/>
      <c r="K13" s="49"/>
      <c r="L13" s="49"/>
      <c r="M13" s="49"/>
    </row>
    <row r="14" spans="1:13" s="305" customFormat="1" ht="13.5" customHeight="1">
      <c r="A14" s="303"/>
      <c r="B14" s="303"/>
      <c r="E14" s="479" t="s">
        <v>5</v>
      </c>
      <c r="F14" s="479"/>
      <c r="G14" s="303"/>
      <c r="H14" s="303"/>
      <c r="I14" s="303"/>
      <c r="J14" s="303"/>
      <c r="K14" s="304"/>
      <c r="L14" s="304"/>
      <c r="M14" s="304"/>
    </row>
    <row r="15" spans="1:10" ht="12.75">
      <c r="A15" s="53"/>
      <c r="B15" s="53"/>
      <c r="C15" s="53"/>
      <c r="D15" s="53"/>
      <c r="E15" s="54" t="s">
        <v>661</v>
      </c>
      <c r="F15" s="44"/>
      <c r="G15" s="44"/>
      <c r="H15" s="44"/>
      <c r="I15" s="44"/>
      <c r="J15" s="44"/>
    </row>
    <row r="16" spans="1:10" ht="13.5" customHeight="1">
      <c r="A16" s="486" t="s">
        <v>131</v>
      </c>
      <c r="B16" s="475" t="s">
        <v>6</v>
      </c>
      <c r="C16" s="475" t="s">
        <v>174</v>
      </c>
      <c r="D16" s="475" t="s">
        <v>135</v>
      </c>
      <c r="E16" s="475"/>
      <c r="F16" s="475"/>
      <c r="G16" s="475"/>
      <c r="H16" s="475"/>
      <c r="I16" s="488" t="s">
        <v>136</v>
      </c>
      <c r="J16" s="475" t="s">
        <v>624</v>
      </c>
    </row>
    <row r="17" spans="1:10" ht="92.25" customHeight="1">
      <c r="A17" s="487"/>
      <c r="B17" s="475"/>
      <c r="C17" s="475"/>
      <c r="D17" s="55" t="s">
        <v>118</v>
      </c>
      <c r="E17" s="55" t="s">
        <v>119</v>
      </c>
      <c r="F17" s="55" t="s">
        <v>120</v>
      </c>
      <c r="G17" s="55" t="s">
        <v>82</v>
      </c>
      <c r="H17" s="56" t="s">
        <v>137</v>
      </c>
      <c r="I17" s="489"/>
      <c r="J17" s="475"/>
    </row>
    <row r="18" spans="1:10" ht="12.75">
      <c r="A18" s="57">
        <v>1</v>
      </c>
      <c r="B18" s="58">
        <v>2</v>
      </c>
      <c r="C18" s="58">
        <v>3</v>
      </c>
      <c r="D18" s="59">
        <v>4</v>
      </c>
      <c r="E18" s="58">
        <v>5</v>
      </c>
      <c r="F18" s="57">
        <v>6</v>
      </c>
      <c r="G18" s="58">
        <v>7</v>
      </c>
      <c r="H18" s="57">
        <v>8</v>
      </c>
      <c r="I18" s="60">
        <v>9</v>
      </c>
      <c r="J18" s="61">
        <v>10</v>
      </c>
    </row>
    <row r="19" spans="1:10" ht="15.75">
      <c r="A19" s="55" t="s">
        <v>138</v>
      </c>
      <c r="B19" s="62" t="s">
        <v>692</v>
      </c>
      <c r="C19" s="312"/>
      <c r="D19" s="313"/>
      <c r="E19" s="314"/>
      <c r="F19" s="314"/>
      <c r="G19" s="313"/>
      <c r="H19" s="319">
        <v>4341.05</v>
      </c>
      <c r="I19" s="322">
        <v>4341.05</v>
      </c>
      <c r="J19" s="314"/>
    </row>
    <row r="20" spans="1:10" ht="38.25">
      <c r="A20" s="63" t="s">
        <v>139</v>
      </c>
      <c r="B20" s="64" t="s">
        <v>140</v>
      </c>
      <c r="C20" s="312"/>
      <c r="D20" s="315" t="s">
        <v>141</v>
      </c>
      <c r="E20" s="315"/>
      <c r="F20" s="315" t="s">
        <v>141</v>
      </c>
      <c r="G20" s="316"/>
      <c r="H20" s="320"/>
      <c r="I20" s="322">
        <f aca="true" t="shared" si="0" ref="I20:I33">SUM(D20:H20)</f>
        <v>0</v>
      </c>
      <c r="J20" s="315" t="s">
        <v>141</v>
      </c>
    </row>
    <row r="21" spans="1:10" ht="38.25">
      <c r="A21" s="63" t="s">
        <v>142</v>
      </c>
      <c r="B21" s="64" t="s">
        <v>143</v>
      </c>
      <c r="C21" s="312"/>
      <c r="D21" s="315" t="s">
        <v>141</v>
      </c>
      <c r="E21" s="315"/>
      <c r="F21" s="315" t="s">
        <v>141</v>
      </c>
      <c r="G21" s="316"/>
      <c r="H21" s="320"/>
      <c r="I21" s="322">
        <f t="shared" si="0"/>
        <v>0</v>
      </c>
      <c r="J21" s="315" t="s">
        <v>141</v>
      </c>
    </row>
    <row r="22" spans="1:10" ht="25.5">
      <c r="A22" s="63" t="s">
        <v>144</v>
      </c>
      <c r="B22" s="64" t="s">
        <v>145</v>
      </c>
      <c r="C22" s="317"/>
      <c r="D22" s="315" t="s">
        <v>141</v>
      </c>
      <c r="E22" s="315"/>
      <c r="F22" s="316"/>
      <c r="G22" s="315" t="s">
        <v>141</v>
      </c>
      <c r="H22" s="320"/>
      <c r="I22" s="322">
        <f t="shared" si="0"/>
        <v>0</v>
      </c>
      <c r="J22" s="315" t="s">
        <v>141</v>
      </c>
    </row>
    <row r="23" spans="1:10" ht="15.75">
      <c r="A23" s="63" t="s">
        <v>146</v>
      </c>
      <c r="B23" s="64" t="s">
        <v>147</v>
      </c>
      <c r="C23" s="317"/>
      <c r="D23" s="315" t="s">
        <v>141</v>
      </c>
      <c r="E23" s="315" t="s">
        <v>141</v>
      </c>
      <c r="F23" s="315"/>
      <c r="G23" s="315" t="s">
        <v>141</v>
      </c>
      <c r="H23" s="320"/>
      <c r="I23" s="322"/>
      <c r="J23" s="315" t="s">
        <v>141</v>
      </c>
    </row>
    <row r="24" spans="1:10" ht="15.75">
      <c r="A24" s="63" t="s">
        <v>148</v>
      </c>
      <c r="B24" s="64" t="s">
        <v>149</v>
      </c>
      <c r="C24" s="317"/>
      <c r="D24" s="315" t="s">
        <v>141</v>
      </c>
      <c r="E24" s="315" t="s">
        <v>141</v>
      </c>
      <c r="F24" s="315"/>
      <c r="G24" s="315" t="s">
        <v>141</v>
      </c>
      <c r="H24" s="321"/>
      <c r="I24" s="322">
        <f t="shared" si="0"/>
        <v>0</v>
      </c>
      <c r="J24" s="315" t="s">
        <v>141</v>
      </c>
    </row>
    <row r="25" spans="1:10" ht="25.5">
      <c r="A25" s="63" t="s">
        <v>150</v>
      </c>
      <c r="B25" s="64" t="s">
        <v>151</v>
      </c>
      <c r="C25" s="317"/>
      <c r="D25" s="315"/>
      <c r="E25" s="315" t="s">
        <v>141</v>
      </c>
      <c r="F25" s="315" t="s">
        <v>141</v>
      </c>
      <c r="G25" s="316"/>
      <c r="H25" s="320"/>
      <c r="I25" s="322">
        <f t="shared" si="0"/>
        <v>0</v>
      </c>
      <c r="J25" s="318"/>
    </row>
    <row r="26" spans="1:10" ht="25.5">
      <c r="A26" s="63" t="s">
        <v>152</v>
      </c>
      <c r="B26" s="64" t="s">
        <v>153</v>
      </c>
      <c r="C26" s="312"/>
      <c r="D26" s="315" t="s">
        <v>141</v>
      </c>
      <c r="E26" s="315" t="s">
        <v>141</v>
      </c>
      <c r="F26" s="315" t="s">
        <v>141</v>
      </c>
      <c r="G26" s="315"/>
      <c r="H26" s="321">
        <v>187.38</v>
      </c>
      <c r="I26" s="322">
        <v>187.38</v>
      </c>
      <c r="J26" s="318"/>
    </row>
    <row r="27" spans="1:10" ht="15.75">
      <c r="A27" s="55" t="s">
        <v>154</v>
      </c>
      <c r="B27" s="65" t="s">
        <v>695</v>
      </c>
      <c r="C27" s="312"/>
      <c r="D27" s="315"/>
      <c r="E27" s="318"/>
      <c r="F27" s="318"/>
      <c r="G27" s="315"/>
      <c r="H27" s="319">
        <f>+H26++H19</f>
        <v>4528.43</v>
      </c>
      <c r="I27" s="319">
        <f>+I26++I19</f>
        <v>4528.43</v>
      </c>
      <c r="J27" s="313"/>
    </row>
    <row r="28" spans="1:10" ht="31.5" customHeight="1">
      <c r="A28" s="63" t="s">
        <v>155</v>
      </c>
      <c r="B28" s="64" t="s">
        <v>140</v>
      </c>
      <c r="C28" s="312"/>
      <c r="D28" s="315" t="s">
        <v>141</v>
      </c>
      <c r="E28" s="315"/>
      <c r="F28" s="315" t="s">
        <v>141</v>
      </c>
      <c r="G28" s="316"/>
      <c r="H28" s="320"/>
      <c r="I28" s="322">
        <f t="shared" si="0"/>
        <v>0</v>
      </c>
      <c r="J28" s="315" t="s">
        <v>141</v>
      </c>
    </row>
    <row r="29" spans="1:10" ht="38.25">
      <c r="A29" s="63" t="s">
        <v>156</v>
      </c>
      <c r="B29" s="64" t="s">
        <v>143</v>
      </c>
      <c r="C29" s="312"/>
      <c r="D29" s="315" t="s">
        <v>141</v>
      </c>
      <c r="E29" s="315"/>
      <c r="F29" s="315" t="s">
        <v>141</v>
      </c>
      <c r="G29" s="316"/>
      <c r="H29" s="320"/>
      <c r="I29" s="322">
        <f t="shared" si="0"/>
        <v>0</v>
      </c>
      <c r="J29" s="315" t="s">
        <v>141</v>
      </c>
    </row>
    <row r="30" spans="1:10" ht="25.5">
      <c r="A30" s="63" t="s">
        <v>157</v>
      </c>
      <c r="B30" s="64" t="s">
        <v>158</v>
      </c>
      <c r="C30" s="312"/>
      <c r="D30" s="315" t="s">
        <v>141</v>
      </c>
      <c r="E30" s="315"/>
      <c r="F30" s="316"/>
      <c r="G30" s="315" t="s">
        <v>141</v>
      </c>
      <c r="H30" s="320"/>
      <c r="I30" s="322">
        <f t="shared" si="0"/>
        <v>0</v>
      </c>
      <c r="J30" s="315" t="s">
        <v>141</v>
      </c>
    </row>
    <row r="31" spans="1:10" ht="15.75">
      <c r="A31" s="63" t="s">
        <v>159</v>
      </c>
      <c r="B31" s="64" t="s">
        <v>147</v>
      </c>
      <c r="C31" s="312"/>
      <c r="D31" s="315" t="s">
        <v>141</v>
      </c>
      <c r="E31" s="315" t="s">
        <v>141</v>
      </c>
      <c r="F31" s="315"/>
      <c r="G31" s="315" t="s">
        <v>141</v>
      </c>
      <c r="H31" s="320"/>
      <c r="I31" s="322">
        <f t="shared" si="0"/>
        <v>0</v>
      </c>
      <c r="J31" s="315" t="s">
        <v>141</v>
      </c>
    </row>
    <row r="32" spans="1:10" ht="15.75">
      <c r="A32" s="63" t="s">
        <v>160</v>
      </c>
      <c r="B32" s="64" t="s">
        <v>149</v>
      </c>
      <c r="C32" s="312"/>
      <c r="D32" s="315" t="s">
        <v>141</v>
      </c>
      <c r="E32" s="315" t="s">
        <v>141</v>
      </c>
      <c r="F32" s="315"/>
      <c r="G32" s="315" t="s">
        <v>141</v>
      </c>
      <c r="H32" s="320"/>
      <c r="I32" s="322">
        <f t="shared" si="0"/>
        <v>0</v>
      </c>
      <c r="J32" s="315" t="s">
        <v>141</v>
      </c>
    </row>
    <row r="33" spans="1:10" ht="25.5">
      <c r="A33" s="63" t="s">
        <v>161</v>
      </c>
      <c r="B33" s="64" t="s">
        <v>151</v>
      </c>
      <c r="C33" s="312"/>
      <c r="D33" s="315"/>
      <c r="E33" s="315" t="s">
        <v>141</v>
      </c>
      <c r="F33" s="315" t="s">
        <v>141</v>
      </c>
      <c r="G33" s="316"/>
      <c r="H33" s="321"/>
      <c r="I33" s="322">
        <f t="shared" si="0"/>
        <v>0</v>
      </c>
      <c r="J33" s="318"/>
    </row>
    <row r="34" spans="1:10" ht="25.5">
      <c r="A34" s="63" t="s">
        <v>162</v>
      </c>
      <c r="B34" s="64" t="s">
        <v>153</v>
      </c>
      <c r="C34" s="312"/>
      <c r="D34" s="315" t="s">
        <v>141</v>
      </c>
      <c r="E34" s="315" t="s">
        <v>141</v>
      </c>
      <c r="F34" s="315" t="s">
        <v>141</v>
      </c>
      <c r="G34" s="315"/>
      <c r="H34" s="321">
        <v>5538.58</v>
      </c>
      <c r="I34" s="322">
        <v>5538.58</v>
      </c>
      <c r="J34" s="318"/>
    </row>
    <row r="35" spans="1:10" ht="30.75" customHeight="1">
      <c r="A35" s="55" t="s">
        <v>163</v>
      </c>
      <c r="B35" s="65" t="s">
        <v>696</v>
      </c>
      <c r="C35" s="425" t="s">
        <v>658</v>
      </c>
      <c r="D35" s="314"/>
      <c r="E35" s="313"/>
      <c r="F35" s="313"/>
      <c r="G35" s="314"/>
      <c r="H35" s="319">
        <f>+H27+H34</f>
        <v>10067.01</v>
      </c>
      <c r="I35" s="319">
        <f>+I27+I34</f>
        <v>10067.01</v>
      </c>
      <c r="J35" s="313"/>
    </row>
    <row r="36" spans="1:10" ht="12.75" customHeight="1">
      <c r="A36" s="471" t="s">
        <v>164</v>
      </c>
      <c r="B36" s="476"/>
      <c r="C36" s="44"/>
      <c r="D36" s="44"/>
      <c r="E36" s="44"/>
      <c r="F36" s="44"/>
      <c r="G36" s="44"/>
      <c r="H36" s="44"/>
      <c r="I36" s="44"/>
      <c r="J36" s="44"/>
    </row>
    <row r="37" spans="1:10" ht="18" customHeight="1">
      <c r="A37" s="361" t="s">
        <v>667</v>
      </c>
      <c r="B37" s="361"/>
      <c r="C37" s="361"/>
      <c r="D37" s="280"/>
      <c r="E37" s="471" t="s">
        <v>165</v>
      </c>
      <c r="F37" s="471"/>
      <c r="G37" s="280"/>
      <c r="H37" s="472" t="s">
        <v>668</v>
      </c>
      <c r="I37" s="472"/>
      <c r="J37" s="472"/>
    </row>
    <row r="38" spans="1:10" ht="30.75" customHeight="1">
      <c r="A38" s="480" t="s">
        <v>166</v>
      </c>
      <c r="B38" s="480"/>
      <c r="C38" s="480"/>
      <c r="D38" s="67"/>
      <c r="E38" s="481" t="s">
        <v>167</v>
      </c>
      <c r="F38" s="481"/>
      <c r="G38" s="280"/>
      <c r="H38" s="481" t="s">
        <v>86</v>
      </c>
      <c r="I38" s="481"/>
      <c r="J38" s="481"/>
    </row>
    <row r="39" spans="1:10" ht="14.25" customHeight="1">
      <c r="A39" s="66"/>
      <c r="B39" s="66"/>
      <c r="C39" s="66"/>
      <c r="D39" s="67"/>
      <c r="E39" s="68"/>
      <c r="F39" s="68"/>
      <c r="G39" s="280"/>
      <c r="H39" s="68"/>
      <c r="I39" s="68"/>
      <c r="J39" s="68"/>
    </row>
    <row r="40" spans="1:10" ht="16.5" customHeight="1">
      <c r="A40" s="473" t="s">
        <v>663</v>
      </c>
      <c r="B40" s="473"/>
      <c r="C40" s="473"/>
      <c r="D40" s="281"/>
      <c r="E40" s="474" t="s">
        <v>165</v>
      </c>
      <c r="F40" s="474"/>
      <c r="G40" s="281"/>
      <c r="H40" s="473" t="s">
        <v>694</v>
      </c>
      <c r="I40" s="473"/>
      <c r="J40" s="473"/>
    </row>
    <row r="41" spans="1:10" ht="26.25" customHeight="1">
      <c r="A41" s="469" t="s">
        <v>168</v>
      </c>
      <c r="B41" s="469"/>
      <c r="C41" s="469"/>
      <c r="D41" s="69"/>
      <c r="E41" s="470" t="s">
        <v>167</v>
      </c>
      <c r="F41" s="470"/>
      <c r="G41" s="281"/>
      <c r="H41" s="470" t="s">
        <v>86</v>
      </c>
      <c r="I41" s="470"/>
      <c r="J41" s="470"/>
    </row>
    <row r="42" spans="1:10" ht="12.75">
      <c r="A42" s="280"/>
      <c r="B42" s="280"/>
      <c r="C42" s="280"/>
      <c r="D42" s="280"/>
      <c r="E42" s="280"/>
      <c r="F42" s="280"/>
      <c r="G42" s="280"/>
      <c r="H42" s="280"/>
      <c r="I42" s="280"/>
      <c r="J42" s="280"/>
    </row>
    <row r="43" spans="3:10" ht="12.75">
      <c r="C43" s="44"/>
      <c r="D43" s="44"/>
      <c r="E43" s="44"/>
      <c r="F43" s="44"/>
      <c r="G43" s="44"/>
      <c r="H43" s="44"/>
      <c r="I43" s="44"/>
      <c r="J43" s="44"/>
    </row>
  </sheetData>
  <sheetProtection/>
  <mergeCells count="29">
    <mergeCell ref="A16:A17"/>
    <mergeCell ref="D16:H16"/>
    <mergeCell ref="I16:I17"/>
    <mergeCell ref="J16:J17"/>
    <mergeCell ref="A4:J4"/>
    <mergeCell ref="A5:J5"/>
    <mergeCell ref="A6:J6"/>
    <mergeCell ref="A7:J7"/>
    <mergeCell ref="C16:C17"/>
    <mergeCell ref="A36:B36"/>
    <mergeCell ref="A8:J8"/>
    <mergeCell ref="A9:J9"/>
    <mergeCell ref="E14:F14"/>
    <mergeCell ref="A38:C38"/>
    <mergeCell ref="E38:F38"/>
    <mergeCell ref="H38:J38"/>
    <mergeCell ref="A10:J10"/>
    <mergeCell ref="A11:J11"/>
    <mergeCell ref="A13:J13"/>
    <mergeCell ref="H1:J2"/>
    <mergeCell ref="A41:C41"/>
    <mergeCell ref="E41:F41"/>
    <mergeCell ref="H41:J41"/>
    <mergeCell ref="E37:F37"/>
    <mergeCell ref="H37:J37"/>
    <mergeCell ref="A40:C40"/>
    <mergeCell ref="E40:F40"/>
    <mergeCell ref="H40:J40"/>
    <mergeCell ref="B16:B17"/>
  </mergeCells>
  <printOptions/>
  <pageMargins left="0.7" right="0.7" top="0.75" bottom="0.75" header="0.3" footer="0.3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5"/>
  <sheetViews>
    <sheetView workbookViewId="0" topLeftCell="A1">
      <selection activeCell="A5" sqref="A5:I63"/>
    </sheetView>
  </sheetViews>
  <sheetFormatPr defaultColWidth="9.140625" defaultRowHeight="12.75"/>
  <cols>
    <col min="1" max="1" width="8.00390625" style="70" customWidth="1"/>
    <col min="2" max="2" width="1.57421875" style="70" hidden="1" customWidth="1"/>
    <col min="3" max="3" width="30.140625" style="70" customWidth="1"/>
    <col min="4" max="4" width="18.28125" style="70" customWidth="1"/>
    <col min="5" max="5" width="0" style="70" hidden="1" customWidth="1"/>
    <col min="6" max="6" width="0.13671875" style="70" customWidth="1"/>
    <col min="7" max="7" width="8.28125" style="70" customWidth="1"/>
    <col min="8" max="8" width="13.140625" style="325" customWidth="1"/>
    <col min="9" max="9" width="10.421875" style="325" customWidth="1"/>
    <col min="10" max="16384" width="9.140625" style="70" customWidth="1"/>
  </cols>
  <sheetData>
    <row r="1" spans="7:8" ht="8.25" customHeight="1">
      <c r="G1" s="71"/>
      <c r="H1" s="324"/>
    </row>
    <row r="2" spans="4:9" ht="15" customHeight="1">
      <c r="D2" s="72"/>
      <c r="F2" s="289"/>
      <c r="G2" s="494"/>
      <c r="H2" s="494"/>
      <c r="I2" s="494"/>
    </row>
    <row r="3" spans="6:9" ht="9.75" customHeight="1">
      <c r="F3" s="289"/>
      <c r="G3" s="494"/>
      <c r="H3" s="494"/>
      <c r="I3" s="494"/>
    </row>
    <row r="4" spans="6:9" ht="11.25" customHeight="1">
      <c r="F4" s="289"/>
      <c r="G4" s="279"/>
      <c r="H4" s="326"/>
      <c r="I4" s="326"/>
    </row>
    <row r="5" spans="1:9" s="323" customFormat="1" ht="11.25">
      <c r="A5" s="530" t="s">
        <v>169</v>
      </c>
      <c r="B5" s="523"/>
      <c r="C5" s="523"/>
      <c r="D5" s="523"/>
      <c r="E5" s="523"/>
      <c r="F5" s="523"/>
      <c r="G5" s="523"/>
      <c r="H5" s="523"/>
      <c r="I5" s="523"/>
    </row>
    <row r="6" spans="1:9" ht="9" customHeight="1">
      <c r="A6" s="531" t="s">
        <v>170</v>
      </c>
      <c r="B6" s="523"/>
      <c r="C6" s="523"/>
      <c r="D6" s="523"/>
      <c r="E6" s="523"/>
      <c r="F6" s="523"/>
      <c r="G6" s="523"/>
      <c r="H6" s="523"/>
      <c r="I6" s="523"/>
    </row>
    <row r="7" spans="1:9" ht="15.75">
      <c r="A7" s="532" t="str">
        <f>+2_VSAFAS_2p!A6:G6</f>
        <v>Kazlų Rūdos sporto centras</v>
      </c>
      <c r="B7" s="533"/>
      <c r="C7" s="533"/>
      <c r="D7" s="533"/>
      <c r="E7" s="533"/>
      <c r="F7" s="533"/>
      <c r="G7" s="533"/>
      <c r="H7" s="533"/>
      <c r="I7" s="533"/>
    </row>
    <row r="8" spans="1:9" ht="12.75">
      <c r="A8" s="522" t="s">
        <v>3</v>
      </c>
      <c r="B8" s="523"/>
      <c r="C8" s="523"/>
      <c r="D8" s="523"/>
      <c r="E8" s="523"/>
      <c r="F8" s="523"/>
      <c r="G8" s="523"/>
      <c r="H8" s="523"/>
      <c r="I8" s="523"/>
    </row>
    <row r="9" spans="1:9" ht="15.75">
      <c r="A9" s="532" t="str">
        <f>+2_VSAFAS_2p!A8:G8</f>
        <v>Įst. k. 188749388, Kazlų Rūda S. Daukanto g. 18</v>
      </c>
      <c r="B9" s="533"/>
      <c r="C9" s="533"/>
      <c r="D9" s="533"/>
      <c r="E9" s="533"/>
      <c r="F9" s="533"/>
      <c r="G9" s="533"/>
      <c r="H9" s="533"/>
      <c r="I9" s="533"/>
    </row>
    <row r="10" spans="1:9" s="279" customFormat="1" ht="11.25">
      <c r="A10" s="522" t="s">
        <v>171</v>
      </c>
      <c r="B10" s="523"/>
      <c r="C10" s="523"/>
      <c r="D10" s="523"/>
      <c r="E10" s="523"/>
      <c r="F10" s="523"/>
      <c r="G10" s="523"/>
      <c r="H10" s="523"/>
      <c r="I10" s="523"/>
    </row>
    <row r="11" spans="1:9" s="279" customFormat="1" ht="11.25">
      <c r="A11" s="522" t="s">
        <v>172</v>
      </c>
      <c r="B11" s="523"/>
      <c r="C11" s="523"/>
      <c r="D11" s="523"/>
      <c r="E11" s="523"/>
      <c r="F11" s="523"/>
      <c r="G11" s="523"/>
      <c r="H11" s="523"/>
      <c r="I11" s="523"/>
    </row>
    <row r="12" spans="1:9" ht="6" customHeight="1">
      <c r="A12" s="528"/>
      <c r="B12" s="529"/>
      <c r="C12" s="529"/>
      <c r="D12" s="529"/>
      <c r="E12" s="529"/>
      <c r="F12" s="529"/>
      <c r="G12" s="529"/>
      <c r="H12" s="529"/>
      <c r="I12" s="529"/>
    </row>
    <row r="13" spans="1:9" ht="15.75">
      <c r="A13" s="518" t="s">
        <v>173</v>
      </c>
      <c r="B13" s="519"/>
      <c r="C13" s="519"/>
      <c r="D13" s="519"/>
      <c r="E13" s="519"/>
      <c r="F13" s="519"/>
      <c r="G13" s="519"/>
      <c r="H13" s="519"/>
      <c r="I13" s="519"/>
    </row>
    <row r="14" spans="1:9" ht="15.75">
      <c r="A14" s="518" t="str">
        <f>+2_VSAFAS_2p!A12:G12</f>
        <v>PAGAL 2018 M.GRUODŽIO 31 D. DUOMENIS</v>
      </c>
      <c r="B14" s="519"/>
      <c r="C14" s="519"/>
      <c r="D14" s="519"/>
      <c r="E14" s="519"/>
      <c r="F14" s="519"/>
      <c r="G14" s="519"/>
      <c r="H14" s="519"/>
      <c r="I14" s="519"/>
    </row>
    <row r="15" spans="1:9" ht="0" customHeight="1" hidden="1">
      <c r="A15" s="290"/>
      <c r="B15" s="288"/>
      <c r="C15" s="288"/>
      <c r="D15" s="288"/>
      <c r="E15" s="288"/>
      <c r="F15" s="288"/>
      <c r="G15" s="288"/>
      <c r="H15" s="327"/>
      <c r="I15" s="327"/>
    </row>
    <row r="16" spans="1:9" ht="15.75">
      <c r="A16" s="520" t="s">
        <v>697</v>
      </c>
      <c r="B16" s="521"/>
      <c r="C16" s="521"/>
      <c r="D16" s="521"/>
      <c r="E16" s="521"/>
      <c r="F16" s="521"/>
      <c r="G16" s="521"/>
      <c r="H16" s="521"/>
      <c r="I16" s="521"/>
    </row>
    <row r="17" spans="1:9" ht="9" customHeight="1">
      <c r="A17" s="522" t="s">
        <v>5</v>
      </c>
      <c r="B17" s="523"/>
      <c r="C17" s="523"/>
      <c r="D17" s="523"/>
      <c r="E17" s="523"/>
      <c r="F17" s="523"/>
      <c r="G17" s="523"/>
      <c r="H17" s="523"/>
      <c r="I17" s="523"/>
    </row>
    <row r="18" spans="1:9" s="73" customFormat="1" ht="9.75" customHeight="1">
      <c r="A18" s="524" t="s">
        <v>662</v>
      </c>
      <c r="B18" s="523"/>
      <c r="C18" s="523"/>
      <c r="D18" s="523"/>
      <c r="E18" s="523"/>
      <c r="F18" s="523"/>
      <c r="G18" s="523"/>
      <c r="H18" s="523"/>
      <c r="I18" s="523"/>
    </row>
    <row r="19" spans="1:9" s="74" customFormat="1" ht="39" customHeight="1">
      <c r="A19" s="525" t="s">
        <v>131</v>
      </c>
      <c r="B19" s="525"/>
      <c r="C19" s="525" t="s">
        <v>6</v>
      </c>
      <c r="D19" s="526"/>
      <c r="E19" s="526"/>
      <c r="F19" s="526"/>
      <c r="G19" s="275" t="s">
        <v>174</v>
      </c>
      <c r="H19" s="328" t="s">
        <v>175</v>
      </c>
      <c r="I19" s="328" t="s">
        <v>176</v>
      </c>
    </row>
    <row r="20" spans="1:9" ht="12.75">
      <c r="A20" s="276" t="s">
        <v>10</v>
      </c>
      <c r="B20" s="283" t="s">
        <v>177</v>
      </c>
      <c r="C20" s="517" t="s">
        <v>177</v>
      </c>
      <c r="D20" s="527"/>
      <c r="E20" s="527"/>
      <c r="F20" s="527"/>
      <c r="G20" s="282"/>
      <c r="H20" s="329">
        <v>260198.46</v>
      </c>
      <c r="I20" s="329">
        <v>226125.45</v>
      </c>
    </row>
    <row r="21" spans="1:9" ht="11.25" customHeight="1">
      <c r="A21" s="274" t="s">
        <v>12</v>
      </c>
      <c r="B21" s="296" t="s">
        <v>178</v>
      </c>
      <c r="C21" s="512" t="s">
        <v>178</v>
      </c>
      <c r="D21" s="512"/>
      <c r="E21" s="512"/>
      <c r="F21" s="512"/>
      <c r="G21" s="284"/>
      <c r="H21" s="329">
        <v>228996.08</v>
      </c>
      <c r="I21" s="329">
        <v>200955.08</v>
      </c>
    </row>
    <row r="22" spans="1:9" ht="10.5" customHeight="1">
      <c r="A22" s="274" t="s">
        <v>179</v>
      </c>
      <c r="B22" s="296" t="s">
        <v>45</v>
      </c>
      <c r="C22" s="512" t="s">
        <v>45</v>
      </c>
      <c r="D22" s="512"/>
      <c r="E22" s="512"/>
      <c r="F22" s="512"/>
      <c r="G22" s="284"/>
      <c r="H22" s="330">
        <v>15705.79</v>
      </c>
      <c r="I22" s="330">
        <v>9066</v>
      </c>
    </row>
    <row r="23" spans="1:9" ht="12" customHeight="1">
      <c r="A23" s="274" t="s">
        <v>180</v>
      </c>
      <c r="B23" s="285" t="s">
        <v>181</v>
      </c>
      <c r="C23" s="514" t="s">
        <v>181</v>
      </c>
      <c r="D23" s="514"/>
      <c r="E23" s="514"/>
      <c r="F23" s="514"/>
      <c r="G23" s="284"/>
      <c r="H23" s="330">
        <v>206851.38</v>
      </c>
      <c r="I23" s="330">
        <v>190099.31</v>
      </c>
    </row>
    <row r="24" spans="1:9" ht="12" customHeight="1">
      <c r="A24" s="274" t="s">
        <v>182</v>
      </c>
      <c r="B24" s="296" t="s">
        <v>183</v>
      </c>
      <c r="C24" s="514" t="s">
        <v>183</v>
      </c>
      <c r="D24" s="514"/>
      <c r="E24" s="514"/>
      <c r="F24" s="514"/>
      <c r="G24" s="284"/>
      <c r="H24" s="330">
        <v>2220</v>
      </c>
      <c r="I24" s="330">
        <v>1341.57</v>
      </c>
    </row>
    <row r="25" spans="1:9" ht="12" customHeight="1">
      <c r="A25" s="274" t="s">
        <v>184</v>
      </c>
      <c r="B25" s="285" t="s">
        <v>185</v>
      </c>
      <c r="C25" s="514" t="s">
        <v>185</v>
      </c>
      <c r="D25" s="514"/>
      <c r="E25" s="514"/>
      <c r="F25" s="514"/>
      <c r="G25" s="284"/>
      <c r="H25" s="330">
        <v>4218.91</v>
      </c>
      <c r="I25" s="330">
        <v>448.2</v>
      </c>
    </row>
    <row r="26" spans="1:9" ht="12" customHeight="1">
      <c r="A26" s="274" t="s">
        <v>14</v>
      </c>
      <c r="B26" s="296" t="s">
        <v>186</v>
      </c>
      <c r="C26" s="514" t="s">
        <v>186</v>
      </c>
      <c r="D26" s="514"/>
      <c r="E26" s="514"/>
      <c r="F26" s="514"/>
      <c r="G26" s="284"/>
      <c r="H26" s="331"/>
      <c r="I26" s="331"/>
    </row>
    <row r="27" spans="1:9" ht="12" customHeight="1">
      <c r="A27" s="274" t="s">
        <v>16</v>
      </c>
      <c r="B27" s="296" t="s">
        <v>187</v>
      </c>
      <c r="C27" s="514" t="s">
        <v>187</v>
      </c>
      <c r="D27" s="514"/>
      <c r="E27" s="514"/>
      <c r="F27" s="514"/>
      <c r="G27" s="284" t="s">
        <v>623</v>
      </c>
      <c r="H27" s="331">
        <v>31202.38</v>
      </c>
      <c r="I27" s="331">
        <v>25170.37</v>
      </c>
    </row>
    <row r="28" spans="1:9" ht="12" customHeight="1">
      <c r="A28" s="274" t="s">
        <v>188</v>
      </c>
      <c r="B28" s="285" t="s">
        <v>189</v>
      </c>
      <c r="C28" s="514" t="s">
        <v>189</v>
      </c>
      <c r="D28" s="514"/>
      <c r="E28" s="514"/>
      <c r="F28" s="514"/>
      <c r="H28" s="331">
        <v>31202.38</v>
      </c>
      <c r="I28" s="331">
        <v>25170.37</v>
      </c>
    </row>
    <row r="29" spans="1:9" ht="9.75" customHeight="1">
      <c r="A29" s="274" t="s">
        <v>190</v>
      </c>
      <c r="B29" s="285" t="s">
        <v>191</v>
      </c>
      <c r="C29" s="514" t="s">
        <v>191</v>
      </c>
      <c r="D29" s="514"/>
      <c r="E29" s="514"/>
      <c r="F29" s="514"/>
      <c r="G29" s="284"/>
      <c r="H29" s="331"/>
      <c r="I29" s="331"/>
    </row>
    <row r="30" spans="1:9" ht="11.25" customHeight="1">
      <c r="A30" s="276" t="s">
        <v>19</v>
      </c>
      <c r="B30" s="283" t="s">
        <v>192</v>
      </c>
      <c r="C30" s="517" t="s">
        <v>192</v>
      </c>
      <c r="D30" s="517"/>
      <c r="E30" s="517"/>
      <c r="F30" s="517"/>
      <c r="G30" s="284" t="s">
        <v>659</v>
      </c>
      <c r="H30" s="329">
        <v>-254659.88</v>
      </c>
      <c r="I30" s="329">
        <v>-225938.07</v>
      </c>
    </row>
    <row r="31" spans="1:9" ht="12" customHeight="1">
      <c r="A31" s="274" t="s">
        <v>12</v>
      </c>
      <c r="B31" s="296" t="s">
        <v>193</v>
      </c>
      <c r="C31" s="514" t="s">
        <v>194</v>
      </c>
      <c r="D31" s="513"/>
      <c r="E31" s="513"/>
      <c r="F31" s="513"/>
      <c r="G31" s="284" t="s">
        <v>660</v>
      </c>
      <c r="H31" s="331">
        <v>-202295.76</v>
      </c>
      <c r="I31" s="331">
        <v>-178104.17</v>
      </c>
    </row>
    <row r="32" spans="1:9" ht="12" customHeight="1">
      <c r="A32" s="274" t="s">
        <v>14</v>
      </c>
      <c r="B32" s="296" t="s">
        <v>195</v>
      </c>
      <c r="C32" s="514" t="s">
        <v>196</v>
      </c>
      <c r="D32" s="513"/>
      <c r="E32" s="513"/>
      <c r="F32" s="513"/>
      <c r="G32" s="284"/>
      <c r="H32" s="331">
        <v>-2688.72</v>
      </c>
      <c r="I32" s="331">
        <v>-2765.42</v>
      </c>
    </row>
    <row r="33" spans="1:9" ht="12" customHeight="1">
      <c r="A33" s="274" t="s">
        <v>16</v>
      </c>
      <c r="B33" s="296" t="s">
        <v>197</v>
      </c>
      <c r="C33" s="514" t="s">
        <v>198</v>
      </c>
      <c r="D33" s="513"/>
      <c r="E33" s="513"/>
      <c r="F33" s="513"/>
      <c r="G33" s="284"/>
      <c r="H33" s="331">
        <v>-18576.13</v>
      </c>
      <c r="I33" s="331">
        <v>-16207.3</v>
      </c>
    </row>
    <row r="34" spans="1:9" ht="12" customHeight="1">
      <c r="A34" s="274" t="s">
        <v>18</v>
      </c>
      <c r="B34" s="296" t="s">
        <v>199</v>
      </c>
      <c r="C34" s="512" t="s">
        <v>200</v>
      </c>
      <c r="D34" s="513"/>
      <c r="E34" s="513"/>
      <c r="F34" s="513"/>
      <c r="G34" s="284"/>
      <c r="H34" s="331">
        <v>-731</v>
      </c>
      <c r="I34" s="331">
        <v>-34.2</v>
      </c>
    </row>
    <row r="35" spans="1:9" ht="12" customHeight="1">
      <c r="A35" s="274" t="s">
        <v>40</v>
      </c>
      <c r="B35" s="296" t="s">
        <v>201</v>
      </c>
      <c r="C35" s="512" t="s">
        <v>202</v>
      </c>
      <c r="D35" s="513"/>
      <c r="E35" s="513"/>
      <c r="F35" s="513"/>
      <c r="G35" s="284"/>
      <c r="H35" s="331">
        <v>-4319.86</v>
      </c>
      <c r="I35" s="331">
        <v>-9600</v>
      </c>
    </row>
    <row r="36" spans="1:9" ht="12" customHeight="1">
      <c r="A36" s="274" t="s">
        <v>203</v>
      </c>
      <c r="B36" s="296" t="s">
        <v>204</v>
      </c>
      <c r="C36" s="512" t="s">
        <v>205</v>
      </c>
      <c r="D36" s="513"/>
      <c r="E36" s="513"/>
      <c r="F36" s="513"/>
      <c r="G36" s="284"/>
      <c r="H36" s="331">
        <v>-290</v>
      </c>
      <c r="I36" s="331">
        <v>-309.2</v>
      </c>
    </row>
    <row r="37" spans="1:9" ht="12" customHeight="1">
      <c r="A37" s="274" t="s">
        <v>206</v>
      </c>
      <c r="B37" s="296" t="s">
        <v>207</v>
      </c>
      <c r="C37" s="512" t="s">
        <v>208</v>
      </c>
      <c r="D37" s="513"/>
      <c r="E37" s="513"/>
      <c r="F37" s="513"/>
      <c r="G37" s="284"/>
      <c r="H37" s="331">
        <v>-291.58</v>
      </c>
      <c r="I37" s="331"/>
    </row>
    <row r="38" spans="1:9" ht="12" customHeight="1">
      <c r="A38" s="274" t="s">
        <v>209</v>
      </c>
      <c r="B38" s="296" t="s">
        <v>210</v>
      </c>
      <c r="C38" s="514" t="s">
        <v>210</v>
      </c>
      <c r="D38" s="513"/>
      <c r="E38" s="513"/>
      <c r="F38" s="513"/>
      <c r="G38" s="284"/>
      <c r="H38" s="331"/>
      <c r="I38" s="331"/>
    </row>
    <row r="39" spans="1:9" ht="12" customHeight="1">
      <c r="A39" s="274" t="s">
        <v>211</v>
      </c>
      <c r="B39" s="296" t="s">
        <v>212</v>
      </c>
      <c r="C39" s="512" t="s">
        <v>212</v>
      </c>
      <c r="D39" s="513"/>
      <c r="E39" s="513"/>
      <c r="F39" s="513"/>
      <c r="G39" s="284"/>
      <c r="H39" s="331">
        <v>-18265.53</v>
      </c>
      <c r="I39" s="331">
        <v>-13540.53</v>
      </c>
    </row>
    <row r="40" spans="1:9" ht="12" customHeight="1">
      <c r="A40" s="274" t="s">
        <v>213</v>
      </c>
      <c r="B40" s="296" t="s">
        <v>214</v>
      </c>
      <c r="C40" s="514" t="s">
        <v>215</v>
      </c>
      <c r="D40" s="516"/>
      <c r="E40" s="516"/>
      <c r="F40" s="516"/>
      <c r="G40" s="284"/>
      <c r="H40" s="331"/>
      <c r="I40" s="331"/>
    </row>
    <row r="41" spans="1:9" ht="12" customHeight="1">
      <c r="A41" s="274" t="s">
        <v>216</v>
      </c>
      <c r="B41" s="296" t="s">
        <v>217</v>
      </c>
      <c r="C41" s="514" t="s">
        <v>218</v>
      </c>
      <c r="D41" s="513"/>
      <c r="E41" s="513"/>
      <c r="F41" s="513"/>
      <c r="G41" s="284"/>
      <c r="H41" s="331">
        <v>-216.63</v>
      </c>
      <c r="I41" s="331"/>
    </row>
    <row r="42" spans="1:9" ht="12.75" customHeight="1">
      <c r="A42" s="274" t="s">
        <v>219</v>
      </c>
      <c r="B42" s="296" t="s">
        <v>220</v>
      </c>
      <c r="C42" s="514" t="s">
        <v>221</v>
      </c>
      <c r="D42" s="513"/>
      <c r="E42" s="513"/>
      <c r="F42" s="513"/>
      <c r="G42" s="284"/>
      <c r="H42" s="331"/>
      <c r="I42" s="331"/>
    </row>
    <row r="43" spans="1:9" ht="12.75" customHeight="1">
      <c r="A43" s="274" t="s">
        <v>222</v>
      </c>
      <c r="B43" s="296" t="s">
        <v>223</v>
      </c>
      <c r="C43" s="514" t="s">
        <v>224</v>
      </c>
      <c r="D43" s="513"/>
      <c r="E43" s="513"/>
      <c r="F43" s="513"/>
      <c r="G43" s="284"/>
      <c r="H43" s="331">
        <v>-6962.34</v>
      </c>
      <c r="I43" s="331">
        <v>-5377.25</v>
      </c>
    </row>
    <row r="44" spans="1:9" ht="10.5" customHeight="1">
      <c r="A44" s="274" t="s">
        <v>225</v>
      </c>
      <c r="B44" s="296" t="s">
        <v>226</v>
      </c>
      <c r="C44" s="501" t="s">
        <v>227</v>
      </c>
      <c r="D44" s="502"/>
      <c r="E44" s="502"/>
      <c r="F44" s="503"/>
      <c r="G44" s="284"/>
      <c r="H44" s="331">
        <v>-22.33</v>
      </c>
      <c r="I44" s="332"/>
    </row>
    <row r="45" spans="1:9" ht="12" customHeight="1">
      <c r="A45" s="283" t="s">
        <v>20</v>
      </c>
      <c r="B45" s="297" t="s">
        <v>228</v>
      </c>
      <c r="C45" s="505" t="s">
        <v>228</v>
      </c>
      <c r="D45" s="506"/>
      <c r="E45" s="506"/>
      <c r="F45" s="507"/>
      <c r="G45" s="284"/>
      <c r="H45" s="331">
        <v>5538.58</v>
      </c>
      <c r="I45" s="331">
        <v>187.38</v>
      </c>
    </row>
    <row r="46" spans="1:9" ht="11.25" customHeight="1">
      <c r="A46" s="283" t="s">
        <v>43</v>
      </c>
      <c r="B46" s="283" t="s">
        <v>229</v>
      </c>
      <c r="C46" s="511" t="s">
        <v>229</v>
      </c>
      <c r="D46" s="506"/>
      <c r="E46" s="506"/>
      <c r="F46" s="507"/>
      <c r="G46" s="286"/>
      <c r="H46" s="332"/>
      <c r="I46" s="332"/>
    </row>
    <row r="47" spans="1:9" ht="11.25" customHeight="1">
      <c r="A47" s="285" t="s">
        <v>230</v>
      </c>
      <c r="B47" s="296" t="s">
        <v>231</v>
      </c>
      <c r="C47" s="501" t="s">
        <v>232</v>
      </c>
      <c r="D47" s="502"/>
      <c r="E47" s="502"/>
      <c r="F47" s="503"/>
      <c r="G47" s="287"/>
      <c r="H47" s="332"/>
      <c r="I47" s="332"/>
    </row>
    <row r="48" spans="1:9" ht="12.75" customHeight="1">
      <c r="A48" s="285" t="s">
        <v>14</v>
      </c>
      <c r="B48" s="296" t="s">
        <v>233</v>
      </c>
      <c r="C48" s="501" t="s">
        <v>233</v>
      </c>
      <c r="D48" s="502"/>
      <c r="E48" s="502"/>
      <c r="F48" s="503"/>
      <c r="G48" s="287"/>
      <c r="H48" s="332"/>
      <c r="I48" s="332"/>
    </row>
    <row r="49" spans="1:9" ht="12" customHeight="1">
      <c r="A49" s="285" t="s">
        <v>234</v>
      </c>
      <c r="B49" s="296" t="s">
        <v>235</v>
      </c>
      <c r="C49" s="501" t="s">
        <v>236</v>
      </c>
      <c r="D49" s="502"/>
      <c r="E49" s="502"/>
      <c r="F49" s="503"/>
      <c r="G49" s="287"/>
      <c r="H49" s="332"/>
      <c r="I49" s="332"/>
    </row>
    <row r="50" spans="1:9" ht="12.75">
      <c r="A50" s="283" t="s">
        <v>50</v>
      </c>
      <c r="B50" s="297" t="s">
        <v>237</v>
      </c>
      <c r="C50" s="505" t="s">
        <v>237</v>
      </c>
      <c r="D50" s="506"/>
      <c r="E50" s="506"/>
      <c r="F50" s="507"/>
      <c r="G50" s="284"/>
      <c r="H50" s="331"/>
      <c r="I50" s="331"/>
    </row>
    <row r="51" spans="1:9" ht="25.5" customHeight="1">
      <c r="A51" s="283" t="s">
        <v>79</v>
      </c>
      <c r="B51" s="297" t="s">
        <v>238</v>
      </c>
      <c r="C51" s="515" t="s">
        <v>238</v>
      </c>
      <c r="D51" s="509"/>
      <c r="E51" s="509"/>
      <c r="F51" s="510"/>
      <c r="G51" s="282"/>
      <c r="H51" s="331"/>
      <c r="I51" s="331"/>
    </row>
    <row r="52" spans="1:9" ht="9.75" customHeight="1">
      <c r="A52" s="283" t="s">
        <v>123</v>
      </c>
      <c r="B52" s="297" t="s">
        <v>239</v>
      </c>
      <c r="C52" s="505" t="s">
        <v>239</v>
      </c>
      <c r="D52" s="506"/>
      <c r="E52" s="506"/>
      <c r="F52" s="507"/>
      <c r="G52" s="282"/>
      <c r="H52" s="331"/>
      <c r="I52" s="331"/>
    </row>
    <row r="53" spans="1:9" ht="24.75" customHeight="1">
      <c r="A53" s="283" t="s">
        <v>240</v>
      </c>
      <c r="B53" s="283" t="s">
        <v>241</v>
      </c>
      <c r="C53" s="508" t="s">
        <v>241</v>
      </c>
      <c r="D53" s="509"/>
      <c r="E53" s="509"/>
      <c r="F53" s="510"/>
      <c r="G53" s="284" t="s">
        <v>658</v>
      </c>
      <c r="H53" s="331">
        <v>5538.58</v>
      </c>
      <c r="I53" s="331">
        <v>187.38</v>
      </c>
    </row>
    <row r="54" spans="1:9" ht="12.75">
      <c r="A54" s="283" t="s">
        <v>12</v>
      </c>
      <c r="B54" s="283" t="s">
        <v>242</v>
      </c>
      <c r="C54" s="511" t="s">
        <v>242</v>
      </c>
      <c r="D54" s="506"/>
      <c r="E54" s="506"/>
      <c r="F54" s="507"/>
      <c r="G54" s="282"/>
      <c r="H54" s="331"/>
      <c r="I54" s="331"/>
    </row>
    <row r="55" spans="1:9" ht="11.25" customHeight="1">
      <c r="A55" s="283" t="s">
        <v>243</v>
      </c>
      <c r="B55" s="297" t="s">
        <v>244</v>
      </c>
      <c r="C55" s="505" t="s">
        <v>244</v>
      </c>
      <c r="D55" s="506"/>
      <c r="E55" s="506"/>
      <c r="F55" s="507"/>
      <c r="G55" s="282"/>
      <c r="H55" s="331">
        <v>5538.58</v>
      </c>
      <c r="I55" s="331">
        <v>187.38</v>
      </c>
    </row>
    <row r="56" spans="1:9" ht="10.5" customHeight="1">
      <c r="A56" s="285" t="s">
        <v>12</v>
      </c>
      <c r="B56" s="296" t="s">
        <v>245</v>
      </c>
      <c r="C56" s="501" t="s">
        <v>245</v>
      </c>
      <c r="D56" s="502"/>
      <c r="E56" s="502"/>
      <c r="F56" s="503"/>
      <c r="G56" s="284"/>
      <c r="H56" s="331"/>
      <c r="I56" s="331"/>
    </row>
    <row r="57" spans="1:9" ht="13.5" customHeight="1">
      <c r="A57" s="285" t="s">
        <v>14</v>
      </c>
      <c r="B57" s="296" t="s">
        <v>246</v>
      </c>
      <c r="C57" s="501" t="s">
        <v>246</v>
      </c>
      <c r="D57" s="502"/>
      <c r="E57" s="502"/>
      <c r="F57" s="503"/>
      <c r="G57" s="284"/>
      <c r="H57" s="331"/>
      <c r="I57" s="331"/>
    </row>
    <row r="58" spans="1:9" s="2" customFormat="1" ht="13.5" customHeight="1">
      <c r="A58" s="291"/>
      <c r="B58" s="291"/>
      <c r="C58" s="291"/>
      <c r="D58" s="291"/>
      <c r="E58" s="291"/>
      <c r="F58" s="504"/>
      <c r="G58" s="504"/>
      <c r="H58" s="333"/>
      <c r="I58" s="333"/>
    </row>
    <row r="59" spans="1:9" s="2" customFormat="1" ht="13.5" customHeight="1">
      <c r="A59" s="493" t="s">
        <v>667</v>
      </c>
      <c r="B59" s="493"/>
      <c r="C59" s="493"/>
      <c r="D59" s="493"/>
      <c r="E59" s="291"/>
      <c r="F59" s="292"/>
      <c r="G59" s="292"/>
      <c r="H59" s="497" t="s">
        <v>668</v>
      </c>
      <c r="I59" s="497"/>
    </row>
    <row r="60" spans="1:9" s="2" customFormat="1" ht="12.75" customHeight="1">
      <c r="A60" s="495" t="s">
        <v>645</v>
      </c>
      <c r="B60" s="495"/>
      <c r="C60" s="495"/>
      <c r="D60" s="495"/>
      <c r="E60" s="495"/>
      <c r="F60" s="292"/>
      <c r="G60" s="294" t="s">
        <v>167</v>
      </c>
      <c r="H60" s="496" t="s">
        <v>86</v>
      </c>
      <c r="I60" s="496"/>
    </row>
    <row r="61" spans="1:9" s="2" customFormat="1" ht="12.75">
      <c r="A61" s="498"/>
      <c r="B61" s="499"/>
      <c r="C61" s="499"/>
      <c r="D61" s="499"/>
      <c r="E61" s="293"/>
      <c r="F61" s="293"/>
      <c r="G61" s="293"/>
      <c r="H61" s="333"/>
      <c r="I61" s="333"/>
    </row>
    <row r="62" spans="1:9" s="2" customFormat="1" ht="13.5" customHeight="1">
      <c r="A62" s="498" t="s">
        <v>664</v>
      </c>
      <c r="B62" s="498"/>
      <c r="C62" s="498"/>
      <c r="D62" s="498"/>
      <c r="E62" s="498"/>
      <c r="F62" s="292"/>
      <c r="G62" s="292"/>
      <c r="H62" s="500" t="s">
        <v>694</v>
      </c>
      <c r="I62" s="500"/>
    </row>
    <row r="63" spans="1:9" s="2" customFormat="1" ht="12.75" customHeight="1">
      <c r="A63" s="495" t="s">
        <v>130</v>
      </c>
      <c r="B63" s="495"/>
      <c r="C63" s="495"/>
      <c r="D63" s="495"/>
      <c r="E63" s="495"/>
      <c r="F63" s="292"/>
      <c r="G63" s="294" t="s">
        <v>167</v>
      </c>
      <c r="H63" s="496" t="s">
        <v>86</v>
      </c>
      <c r="I63" s="496"/>
    </row>
    <row r="64" spans="1:9" ht="12.75">
      <c r="A64" s="295"/>
      <c r="B64" s="295"/>
      <c r="C64" s="295"/>
      <c r="D64" s="295"/>
      <c r="E64" s="295"/>
      <c r="F64" s="295"/>
      <c r="G64" s="295"/>
      <c r="H64" s="334"/>
      <c r="I64" s="334"/>
    </row>
    <row r="65" spans="1:9" ht="12.75">
      <c r="A65" s="295"/>
      <c r="B65" s="295"/>
      <c r="C65" s="295"/>
      <c r="D65" s="295"/>
      <c r="E65" s="295"/>
      <c r="F65" s="295"/>
      <c r="G65" s="295"/>
      <c r="H65" s="334"/>
      <c r="I65" s="334"/>
    </row>
  </sheetData>
  <sheetProtection/>
  <mergeCells count="64">
    <mergeCell ref="A11:I11"/>
    <mergeCell ref="A12:I12"/>
    <mergeCell ref="A5:I5"/>
    <mergeCell ref="A6:I6"/>
    <mergeCell ref="A7:I7"/>
    <mergeCell ref="A8:I8"/>
    <mergeCell ref="A9:I9"/>
    <mergeCell ref="A10:I10"/>
    <mergeCell ref="C27:F27"/>
    <mergeCell ref="C28:F28"/>
    <mergeCell ref="A18:I18"/>
    <mergeCell ref="A19:B19"/>
    <mergeCell ref="C19:F19"/>
    <mergeCell ref="C20:F20"/>
    <mergeCell ref="C21:F21"/>
    <mergeCell ref="C22:F22"/>
    <mergeCell ref="C23:F23"/>
    <mergeCell ref="C24:F24"/>
    <mergeCell ref="C25:F25"/>
    <mergeCell ref="C26:F26"/>
    <mergeCell ref="A13:I13"/>
    <mergeCell ref="A14:I14"/>
    <mergeCell ref="A16:I16"/>
    <mergeCell ref="A17:I17"/>
    <mergeCell ref="C39:F39"/>
    <mergeCell ref="C40:F40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51:F51"/>
    <mergeCell ref="C52:F52"/>
    <mergeCell ref="C41:F41"/>
    <mergeCell ref="C42:F42"/>
    <mergeCell ref="C43:F43"/>
    <mergeCell ref="C44:F44"/>
    <mergeCell ref="C45:F45"/>
    <mergeCell ref="C46:F46"/>
    <mergeCell ref="C57:F57"/>
    <mergeCell ref="F58:G58"/>
    <mergeCell ref="C47:F47"/>
    <mergeCell ref="C48:F48"/>
    <mergeCell ref="C49:F49"/>
    <mergeCell ref="C50:F50"/>
    <mergeCell ref="C53:F53"/>
    <mergeCell ref="C54:F54"/>
    <mergeCell ref="C55:F55"/>
    <mergeCell ref="C56:F56"/>
    <mergeCell ref="A59:D59"/>
    <mergeCell ref="G2:I3"/>
    <mergeCell ref="A63:E63"/>
    <mergeCell ref="H63:I63"/>
    <mergeCell ref="H59:I59"/>
    <mergeCell ref="A61:D61"/>
    <mergeCell ref="A62:E62"/>
    <mergeCell ref="H62:I62"/>
    <mergeCell ref="A60:E60"/>
    <mergeCell ref="H60:I60"/>
  </mergeCells>
  <printOptions/>
  <pageMargins left="1.1023622047244095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2"/>
  <sheetViews>
    <sheetView showZeros="0" zoomScalePageLayoutView="0" workbookViewId="0" topLeftCell="A10">
      <selection activeCell="I23" sqref="I23"/>
    </sheetView>
  </sheetViews>
  <sheetFormatPr defaultColWidth="9.140625" defaultRowHeight="12.75"/>
  <cols>
    <col min="1" max="1" width="4.8515625" style="75" customWidth="1"/>
    <col min="2" max="3" width="1.28515625" style="76" customWidth="1"/>
    <col min="4" max="4" width="2.7109375" style="76" customWidth="1"/>
    <col min="5" max="5" width="27.140625" style="76" customWidth="1"/>
    <col min="6" max="6" width="7.7109375" style="76" customWidth="1"/>
    <col min="7" max="7" width="10.57421875" style="75" customWidth="1"/>
    <col min="8" max="8" width="11.8515625" style="75" customWidth="1"/>
    <col min="9" max="9" width="10.140625" style="75" customWidth="1"/>
    <col min="10" max="10" width="10.8515625" style="75" customWidth="1"/>
    <col min="11" max="11" width="11.8515625" style="75" customWidth="1"/>
    <col min="12" max="12" width="10.00390625" style="75" customWidth="1"/>
    <col min="13" max="16384" width="9.140625" style="75" customWidth="1"/>
  </cols>
  <sheetData>
    <row r="1" ht="12.75">
      <c r="I1" s="77"/>
    </row>
    <row r="2" spans="7:12" ht="16.5" customHeight="1">
      <c r="G2" s="78"/>
      <c r="I2" s="534"/>
      <c r="J2" s="534"/>
      <c r="K2" s="534"/>
      <c r="L2" s="534"/>
    </row>
    <row r="3" spans="7:12" ht="12" customHeight="1">
      <c r="G3" s="78"/>
      <c r="I3" s="534"/>
      <c r="J3" s="534"/>
      <c r="K3" s="534"/>
      <c r="L3" s="534"/>
    </row>
    <row r="5" spans="1:12" ht="12.75" customHeight="1">
      <c r="A5" s="535" t="s">
        <v>247</v>
      </c>
      <c r="B5" s="535"/>
      <c r="C5" s="535"/>
      <c r="D5" s="535"/>
      <c r="E5" s="535"/>
      <c r="F5" s="535"/>
      <c r="G5" s="535"/>
      <c r="H5" s="535"/>
      <c r="I5" s="535"/>
      <c r="J5" s="535"/>
      <c r="K5" s="535"/>
      <c r="L5" s="535"/>
    </row>
    <row r="6" spans="1:12" ht="15.75">
      <c r="A6" s="589" t="str">
        <f>+2_VSAFAS_2p!A6:G6</f>
        <v>Kazlų Rūdos sporto centras</v>
      </c>
      <c r="B6" s="589"/>
      <c r="C6" s="589"/>
      <c r="D6" s="589"/>
      <c r="E6" s="589"/>
      <c r="F6" s="589"/>
      <c r="G6" s="589"/>
      <c r="H6" s="589"/>
      <c r="I6" s="589"/>
      <c r="J6" s="589"/>
      <c r="K6" s="589"/>
      <c r="L6" s="589"/>
    </row>
    <row r="7" spans="1:12" ht="12.75">
      <c r="A7" s="590" t="s">
        <v>3</v>
      </c>
      <c r="B7" s="590"/>
      <c r="C7" s="590"/>
      <c r="D7" s="590"/>
      <c r="E7" s="590"/>
      <c r="F7" s="590"/>
      <c r="G7" s="590"/>
      <c r="H7" s="590"/>
      <c r="I7" s="590"/>
      <c r="J7" s="590"/>
      <c r="K7" s="590"/>
      <c r="L7" s="590"/>
    </row>
    <row r="8" spans="1:12" ht="15.75">
      <c r="A8" s="591" t="str">
        <f>+2_VSAFAS_2p!A8:G8</f>
        <v>Įst. k. 188749388, Kazlų Rūda S. Daukanto g. 18</v>
      </c>
      <c r="B8" s="591"/>
      <c r="C8" s="591"/>
      <c r="D8" s="591"/>
      <c r="E8" s="591"/>
      <c r="F8" s="591"/>
      <c r="G8" s="591"/>
      <c r="H8" s="591"/>
      <c r="I8" s="591"/>
      <c r="J8" s="591"/>
      <c r="K8" s="591"/>
      <c r="L8" s="591"/>
    </row>
    <row r="9" spans="1:12" ht="12.75">
      <c r="A9" s="587" t="s">
        <v>626</v>
      </c>
      <c r="B9" s="587"/>
      <c r="C9" s="587"/>
      <c r="D9" s="587"/>
      <c r="E9" s="587"/>
      <c r="F9" s="587"/>
      <c r="G9" s="587"/>
      <c r="H9" s="587"/>
      <c r="I9" s="587"/>
      <c r="J9" s="587"/>
      <c r="K9" s="587"/>
      <c r="L9" s="587"/>
    </row>
    <row r="10" spans="1:6" ht="12.75">
      <c r="A10" s="546"/>
      <c r="B10" s="588"/>
      <c r="C10" s="588"/>
      <c r="D10" s="588"/>
      <c r="E10" s="588"/>
      <c r="F10" s="588"/>
    </row>
    <row r="11" spans="1:12" ht="15.75" customHeight="1">
      <c r="A11" s="570" t="s">
        <v>248</v>
      </c>
      <c r="B11" s="570"/>
      <c r="C11" s="570"/>
      <c r="D11" s="570"/>
      <c r="E11" s="570"/>
      <c r="F11" s="570"/>
      <c r="G11" s="570"/>
      <c r="H11" s="570"/>
      <c r="I11" s="570"/>
      <c r="J11" s="570"/>
      <c r="K11" s="570"/>
      <c r="L11" s="570"/>
    </row>
    <row r="12" spans="1:12" ht="12.75" customHeight="1">
      <c r="A12" s="570" t="s">
        <v>698</v>
      </c>
      <c r="B12" s="570"/>
      <c r="C12" s="570"/>
      <c r="D12" s="570"/>
      <c r="E12" s="570"/>
      <c r="F12" s="570"/>
      <c r="G12" s="570"/>
      <c r="H12" s="570"/>
      <c r="I12" s="570"/>
      <c r="J12" s="570"/>
      <c r="K12" s="570"/>
      <c r="L12" s="570"/>
    </row>
    <row r="13" spans="1:12" ht="12.75">
      <c r="A13" s="571" t="s">
        <v>699</v>
      </c>
      <c r="B13" s="571"/>
      <c r="C13" s="571"/>
      <c r="D13" s="571"/>
      <c r="E13" s="571"/>
      <c r="F13" s="571"/>
      <c r="G13" s="571"/>
      <c r="H13" s="571"/>
      <c r="I13" s="571"/>
      <c r="J13" s="571"/>
      <c r="K13" s="571"/>
      <c r="L13" s="571"/>
    </row>
    <row r="14" spans="1:12" ht="12.75" customHeight="1">
      <c r="A14" s="572" t="s">
        <v>5</v>
      </c>
      <c r="B14" s="572"/>
      <c r="C14" s="572"/>
      <c r="D14" s="572"/>
      <c r="E14" s="572"/>
      <c r="F14" s="572"/>
      <c r="G14" s="572"/>
      <c r="H14" s="572"/>
      <c r="I14" s="572"/>
      <c r="J14" s="572"/>
      <c r="K14" s="572"/>
      <c r="L14" s="572"/>
    </row>
    <row r="15" spans="1:12" ht="12.75" customHeight="1">
      <c r="A15" s="79"/>
      <c r="B15" s="80"/>
      <c r="C15" s="80"/>
      <c r="D15" s="80"/>
      <c r="E15" s="80"/>
      <c r="F15" s="573" t="s">
        <v>665</v>
      </c>
      <c r="G15" s="573"/>
      <c r="H15" s="573"/>
      <c r="I15" s="573"/>
      <c r="J15" s="573"/>
      <c r="K15" s="573"/>
      <c r="L15" s="573"/>
    </row>
    <row r="16" spans="1:12" ht="24.75" customHeight="1">
      <c r="A16" s="574" t="s">
        <v>131</v>
      </c>
      <c r="B16" s="576" t="s">
        <v>6</v>
      </c>
      <c r="C16" s="577"/>
      <c r="D16" s="577"/>
      <c r="E16" s="578"/>
      <c r="F16" s="582" t="s">
        <v>7</v>
      </c>
      <c r="G16" s="584" t="s">
        <v>175</v>
      </c>
      <c r="H16" s="585"/>
      <c r="I16" s="586"/>
      <c r="J16" s="584" t="s">
        <v>176</v>
      </c>
      <c r="K16" s="585"/>
      <c r="L16" s="586"/>
    </row>
    <row r="17" spans="1:12" ht="38.25">
      <c r="A17" s="575"/>
      <c r="B17" s="579"/>
      <c r="C17" s="580"/>
      <c r="D17" s="580"/>
      <c r="E17" s="581"/>
      <c r="F17" s="583"/>
      <c r="G17" s="82" t="s">
        <v>249</v>
      </c>
      <c r="H17" s="82" t="s">
        <v>250</v>
      </c>
      <c r="I17" s="83" t="s">
        <v>136</v>
      </c>
      <c r="J17" s="82" t="s">
        <v>249</v>
      </c>
      <c r="K17" s="82" t="s">
        <v>251</v>
      </c>
      <c r="L17" s="83" t="s">
        <v>136</v>
      </c>
    </row>
    <row r="18" spans="1:12" ht="12.75" customHeight="1">
      <c r="A18" s="84">
        <v>1</v>
      </c>
      <c r="B18" s="565">
        <v>2</v>
      </c>
      <c r="C18" s="566"/>
      <c r="D18" s="566"/>
      <c r="E18" s="567"/>
      <c r="F18" s="85" t="s">
        <v>252</v>
      </c>
      <c r="G18" s="82">
        <v>4</v>
      </c>
      <c r="H18" s="82">
        <v>5</v>
      </c>
      <c r="I18" s="82">
        <v>6</v>
      </c>
      <c r="J18" s="86">
        <v>7</v>
      </c>
      <c r="K18" s="86">
        <v>8</v>
      </c>
      <c r="L18" s="86">
        <v>9</v>
      </c>
    </row>
    <row r="19" spans="1:12" s="76" customFormat="1" ht="24.75" customHeight="1">
      <c r="A19" s="82" t="s">
        <v>10</v>
      </c>
      <c r="B19" s="555" t="s">
        <v>253</v>
      </c>
      <c r="C19" s="556"/>
      <c r="D19" s="557"/>
      <c r="E19" s="558"/>
      <c r="F19" s="88"/>
      <c r="G19" s="395">
        <v>-435.86</v>
      </c>
      <c r="H19" s="395"/>
      <c r="I19" s="395">
        <v>-435.86</v>
      </c>
      <c r="J19" s="335">
        <v>-3187.07</v>
      </c>
      <c r="K19" s="335">
        <v>0</v>
      </c>
      <c r="L19" s="335">
        <v>-3187.07</v>
      </c>
    </row>
    <row r="20" spans="1:12" s="76" customFormat="1" ht="12.75" customHeight="1">
      <c r="A20" s="89" t="s">
        <v>12</v>
      </c>
      <c r="B20" s="90" t="s">
        <v>254</v>
      </c>
      <c r="C20" s="91"/>
      <c r="D20" s="92"/>
      <c r="E20" s="93"/>
      <c r="F20" s="88"/>
      <c r="G20" s="335">
        <v>285931.02</v>
      </c>
      <c r="H20" s="335"/>
      <c r="I20" s="335">
        <v>285931.02</v>
      </c>
      <c r="J20" s="335">
        <v>253924.71000000002</v>
      </c>
      <c r="K20" s="335">
        <v>0</v>
      </c>
      <c r="L20" s="335">
        <v>253924.71000000002</v>
      </c>
    </row>
    <row r="21" spans="1:12" s="76" customFormat="1" ht="25.5" customHeight="1">
      <c r="A21" s="89" t="s">
        <v>179</v>
      </c>
      <c r="B21" s="568" t="s">
        <v>255</v>
      </c>
      <c r="C21" s="543"/>
      <c r="D21" s="543"/>
      <c r="E21" s="544"/>
      <c r="F21" s="94"/>
      <c r="G21" s="335">
        <v>227658.48</v>
      </c>
      <c r="H21" s="335"/>
      <c r="I21" s="335">
        <v>227658.48</v>
      </c>
      <c r="J21" s="335">
        <v>207864.18000000002</v>
      </c>
      <c r="K21" s="335">
        <v>0</v>
      </c>
      <c r="L21" s="335">
        <v>207864.18000000002</v>
      </c>
    </row>
    <row r="22" spans="1:12" s="76" customFormat="1" ht="12.75" customHeight="1">
      <c r="A22" s="95" t="s">
        <v>256</v>
      </c>
      <c r="B22" s="96"/>
      <c r="C22" s="97"/>
      <c r="D22" s="98" t="s">
        <v>257</v>
      </c>
      <c r="E22" s="99"/>
      <c r="F22" s="100"/>
      <c r="G22" s="336">
        <v>13148</v>
      </c>
      <c r="H22" s="336"/>
      <c r="I22" s="335">
        <v>13148</v>
      </c>
      <c r="J22" s="336">
        <v>9066</v>
      </c>
      <c r="K22" s="336"/>
      <c r="L22" s="335">
        <v>9066</v>
      </c>
    </row>
    <row r="23" spans="1:12" s="76" customFormat="1" ht="12.75" customHeight="1">
      <c r="A23" s="95" t="s">
        <v>258</v>
      </c>
      <c r="B23" s="96"/>
      <c r="C23" s="97"/>
      <c r="D23" s="98" t="s">
        <v>46</v>
      </c>
      <c r="E23" s="101"/>
      <c r="F23" s="102"/>
      <c r="G23" s="336">
        <v>208529.76</v>
      </c>
      <c r="H23" s="336"/>
      <c r="I23" s="335">
        <v>208529.76</v>
      </c>
      <c r="J23" s="336">
        <v>196785.66</v>
      </c>
      <c r="K23" s="336"/>
      <c r="L23" s="335">
        <v>196785.66</v>
      </c>
    </row>
    <row r="24" spans="1:12" s="76" customFormat="1" ht="27" customHeight="1">
      <c r="A24" s="95" t="s">
        <v>259</v>
      </c>
      <c r="B24" s="96"/>
      <c r="C24" s="97"/>
      <c r="D24" s="547" t="s">
        <v>260</v>
      </c>
      <c r="E24" s="548"/>
      <c r="F24" s="102"/>
      <c r="G24" s="336">
        <v>2220</v>
      </c>
      <c r="H24" s="336"/>
      <c r="I24" s="335">
        <v>2220</v>
      </c>
      <c r="J24" s="336">
        <v>1341.57</v>
      </c>
      <c r="K24" s="336"/>
      <c r="L24" s="335">
        <v>1341.57</v>
      </c>
    </row>
    <row r="25" spans="1:12" s="76" customFormat="1" ht="12.75" customHeight="1">
      <c r="A25" s="95" t="s">
        <v>261</v>
      </c>
      <c r="B25" s="96"/>
      <c r="C25" s="98" t="s">
        <v>49</v>
      </c>
      <c r="D25" s="103"/>
      <c r="E25" s="104"/>
      <c r="F25" s="105"/>
      <c r="G25" s="336">
        <v>3760.72</v>
      </c>
      <c r="H25" s="336"/>
      <c r="I25" s="335">
        <v>3760.72</v>
      </c>
      <c r="J25" s="336">
        <v>670.95</v>
      </c>
      <c r="K25" s="336"/>
      <c r="L25" s="335">
        <v>670.95</v>
      </c>
    </row>
    <row r="26" spans="1:12" s="76" customFormat="1" ht="12.75" customHeight="1">
      <c r="A26" s="106" t="s">
        <v>180</v>
      </c>
      <c r="B26" s="107"/>
      <c r="C26" s="97" t="s">
        <v>262</v>
      </c>
      <c r="D26" s="108"/>
      <c r="E26" s="104"/>
      <c r="F26" s="109"/>
      <c r="G26" s="335"/>
      <c r="H26" s="335"/>
      <c r="I26" s="335"/>
      <c r="J26" s="335"/>
      <c r="K26" s="335"/>
      <c r="L26" s="335"/>
    </row>
    <row r="27" spans="1:12" s="76" customFormat="1" ht="12.75" customHeight="1">
      <c r="A27" s="110" t="s">
        <v>263</v>
      </c>
      <c r="B27" s="96"/>
      <c r="C27" s="111" t="s">
        <v>264</v>
      </c>
      <c r="D27" s="112"/>
      <c r="E27" s="113"/>
      <c r="F27" s="109"/>
      <c r="G27" s="335"/>
      <c r="H27" s="335"/>
      <c r="I27" s="335"/>
      <c r="J27" s="335"/>
      <c r="K27" s="335"/>
      <c r="L27" s="335"/>
    </row>
    <row r="28" spans="1:12" s="76" customFormat="1" ht="12.75" customHeight="1">
      <c r="A28" s="106" t="s">
        <v>184</v>
      </c>
      <c r="B28" s="107"/>
      <c r="C28" s="111" t="s">
        <v>265</v>
      </c>
      <c r="D28" s="111"/>
      <c r="E28" s="114"/>
      <c r="F28" s="109"/>
      <c r="G28" s="335">
        <v>31131.34</v>
      </c>
      <c r="H28" s="335"/>
      <c r="I28" s="335">
        <v>31131.34</v>
      </c>
      <c r="J28" s="335">
        <v>25170.37</v>
      </c>
      <c r="K28" s="335"/>
      <c r="L28" s="335">
        <v>25170.37</v>
      </c>
    </row>
    <row r="29" spans="1:12" s="76" customFormat="1" ht="12.75" customHeight="1">
      <c r="A29" s="106" t="s">
        <v>266</v>
      </c>
      <c r="B29" s="107"/>
      <c r="C29" s="111" t="s">
        <v>267</v>
      </c>
      <c r="D29" s="112"/>
      <c r="E29" s="115"/>
      <c r="F29" s="109"/>
      <c r="G29" s="335">
        <v>27141.2</v>
      </c>
      <c r="H29" s="335"/>
      <c r="I29" s="335">
        <v>27141.2</v>
      </c>
      <c r="J29" s="335">
        <v>20890.16</v>
      </c>
      <c r="K29" s="335"/>
      <c r="L29" s="335">
        <v>20890.16</v>
      </c>
    </row>
    <row r="30" spans="1:12" s="76" customFormat="1" ht="12.75" customHeight="1">
      <c r="A30" s="106" t="s">
        <v>268</v>
      </c>
      <c r="B30" s="107"/>
      <c r="C30" s="111" t="s">
        <v>269</v>
      </c>
      <c r="D30" s="111"/>
      <c r="E30" s="114"/>
      <c r="F30" s="109"/>
      <c r="G30" s="335"/>
      <c r="H30" s="335"/>
      <c r="I30" s="335"/>
      <c r="J30" s="335"/>
      <c r="K30" s="335"/>
      <c r="L30" s="335">
        <v>0</v>
      </c>
    </row>
    <row r="31" spans="1:12" s="76" customFormat="1" ht="12.75" customHeight="1">
      <c r="A31" s="106" t="s">
        <v>270</v>
      </c>
      <c r="B31" s="107"/>
      <c r="C31" s="111" t="s">
        <v>271</v>
      </c>
      <c r="D31" s="111"/>
      <c r="E31" s="114"/>
      <c r="F31" s="109"/>
      <c r="G31" s="335"/>
      <c r="H31" s="335"/>
      <c r="I31" s="335"/>
      <c r="J31" s="335"/>
      <c r="K31" s="335">
        <v>0</v>
      </c>
      <c r="L31" s="335">
        <v>0</v>
      </c>
    </row>
    <row r="32" spans="1:12" s="76" customFormat="1" ht="12.75" customHeight="1">
      <c r="A32" s="89" t="s">
        <v>14</v>
      </c>
      <c r="B32" s="116" t="s">
        <v>272</v>
      </c>
      <c r="C32" s="117"/>
      <c r="D32" s="117"/>
      <c r="E32" s="118"/>
      <c r="F32" s="109"/>
      <c r="G32" s="335">
        <v>-32380.65</v>
      </c>
      <c r="H32" s="335"/>
      <c r="I32" s="335">
        <v>-32380.65</v>
      </c>
      <c r="J32" s="335">
        <v>25170.37</v>
      </c>
      <c r="K32" s="335"/>
      <c r="L32" s="335">
        <v>25170.37</v>
      </c>
    </row>
    <row r="33" spans="1:12" s="76" customFormat="1" ht="12.75" customHeight="1">
      <c r="A33" s="106" t="s">
        <v>58</v>
      </c>
      <c r="B33" s="107"/>
      <c r="C33" s="119" t="s">
        <v>273</v>
      </c>
      <c r="D33" s="119"/>
      <c r="E33" s="94"/>
      <c r="F33" s="120"/>
      <c r="G33" s="335"/>
      <c r="H33" s="335"/>
      <c r="I33" s="335"/>
      <c r="J33" s="335"/>
      <c r="K33" s="335"/>
      <c r="L33" s="335">
        <v>0</v>
      </c>
    </row>
    <row r="34" spans="1:12" s="76" customFormat="1" ht="12.75" customHeight="1">
      <c r="A34" s="106" t="s">
        <v>60</v>
      </c>
      <c r="B34" s="107"/>
      <c r="C34" s="119" t="s">
        <v>274</v>
      </c>
      <c r="D34" s="119"/>
      <c r="E34" s="94"/>
      <c r="F34" s="120"/>
      <c r="G34" s="335">
        <v>-32380.65</v>
      </c>
      <c r="H34" s="335"/>
      <c r="I34" s="335">
        <v>-32380.65</v>
      </c>
      <c r="J34" s="335">
        <v>25170.37</v>
      </c>
      <c r="K34" s="335"/>
      <c r="L34" s="335">
        <v>25170.37</v>
      </c>
    </row>
    <row r="35" spans="1:12" s="76" customFormat="1" ht="24.75" customHeight="1">
      <c r="A35" s="106" t="s">
        <v>275</v>
      </c>
      <c r="B35" s="107"/>
      <c r="C35" s="560" t="s">
        <v>276</v>
      </c>
      <c r="D35" s="551"/>
      <c r="E35" s="548"/>
      <c r="F35" s="120"/>
      <c r="G35" s="335"/>
      <c r="H35" s="335"/>
      <c r="I35" s="335"/>
      <c r="J35" s="335"/>
      <c r="K35" s="335"/>
      <c r="L35" s="335">
        <v>0</v>
      </c>
    </row>
    <row r="36" spans="1:12" s="76" customFormat="1" ht="12.75" customHeight="1">
      <c r="A36" s="106" t="s">
        <v>64</v>
      </c>
      <c r="B36" s="107"/>
      <c r="C36" s="97" t="s">
        <v>277</v>
      </c>
      <c r="D36" s="101"/>
      <c r="E36" s="99"/>
      <c r="F36" s="120"/>
      <c r="G36" s="335"/>
      <c r="H36" s="335"/>
      <c r="I36" s="335"/>
      <c r="J36" s="335"/>
      <c r="K36" s="335"/>
      <c r="L36" s="335">
        <v>0</v>
      </c>
    </row>
    <row r="37" spans="1:12" s="76" customFormat="1" ht="15.75" customHeight="1">
      <c r="A37" s="106" t="s">
        <v>278</v>
      </c>
      <c r="B37" s="107"/>
      <c r="C37" s="547" t="s">
        <v>279</v>
      </c>
      <c r="D37" s="557"/>
      <c r="E37" s="558"/>
      <c r="F37" s="120"/>
      <c r="G37" s="335"/>
      <c r="H37" s="335"/>
      <c r="I37" s="335"/>
      <c r="J37" s="335"/>
      <c r="K37" s="335"/>
      <c r="L37" s="335">
        <v>0</v>
      </c>
    </row>
    <row r="38" spans="1:12" s="76" customFormat="1" ht="12.75" customHeight="1">
      <c r="A38" s="106" t="s">
        <v>280</v>
      </c>
      <c r="B38" s="107"/>
      <c r="C38" s="119" t="s">
        <v>281</v>
      </c>
      <c r="D38" s="119"/>
      <c r="E38" s="94"/>
      <c r="F38" s="120"/>
      <c r="G38" s="335"/>
      <c r="H38" s="335"/>
      <c r="I38" s="335"/>
      <c r="J38" s="335"/>
      <c r="K38" s="335"/>
      <c r="L38" s="335">
        <v>0</v>
      </c>
    </row>
    <row r="39" spans="1:12" s="76" customFormat="1" ht="12.75" customHeight="1">
      <c r="A39" s="89" t="s">
        <v>16</v>
      </c>
      <c r="B39" s="116" t="s">
        <v>282</v>
      </c>
      <c r="C39" s="117"/>
      <c r="D39" s="117"/>
      <c r="E39" s="118"/>
      <c r="F39" s="109" t="s">
        <v>666</v>
      </c>
      <c r="G39" s="335">
        <v>-253986.23</v>
      </c>
      <c r="H39" s="335"/>
      <c r="I39" s="335">
        <v>-253986.23</v>
      </c>
      <c r="J39" s="335">
        <v>-231941.41000000003</v>
      </c>
      <c r="K39" s="335">
        <v>0</v>
      </c>
      <c r="L39" s="335">
        <v>-231941.41000000003</v>
      </c>
    </row>
    <row r="40" spans="1:12" s="76" customFormat="1" ht="12.75" customHeight="1">
      <c r="A40" s="95" t="s">
        <v>27</v>
      </c>
      <c r="B40" s="96"/>
      <c r="C40" s="97" t="s">
        <v>283</v>
      </c>
      <c r="D40" s="87"/>
      <c r="E40" s="87"/>
      <c r="F40" s="121"/>
      <c r="G40" s="335">
        <v>-203990.03</v>
      </c>
      <c r="H40" s="335"/>
      <c r="I40" s="335">
        <v>-203990.03</v>
      </c>
      <c r="J40" s="335">
        <v>-177475.28</v>
      </c>
      <c r="K40" s="335">
        <v>0</v>
      </c>
      <c r="L40" s="335">
        <v>-177475.28</v>
      </c>
    </row>
    <row r="41" spans="1:12" s="76" customFormat="1" ht="12.75" customHeight="1">
      <c r="A41" s="95" t="s">
        <v>29</v>
      </c>
      <c r="B41" s="96"/>
      <c r="C41" s="98" t="s">
        <v>284</v>
      </c>
      <c r="D41" s="101"/>
      <c r="E41" s="101"/>
      <c r="F41" s="121"/>
      <c r="G41" s="335">
        <v>-18967.7</v>
      </c>
      <c r="H41" s="335"/>
      <c r="I41" s="335">
        <v>-18967.7</v>
      </c>
      <c r="J41" s="335">
        <v>-16415.81</v>
      </c>
      <c r="K41" s="335">
        <v>0</v>
      </c>
      <c r="L41" s="335">
        <v>-16415.81</v>
      </c>
    </row>
    <row r="42" spans="1:12" s="76" customFormat="1" ht="12.75" customHeight="1">
      <c r="A42" s="95" t="s">
        <v>31</v>
      </c>
      <c r="B42" s="96"/>
      <c r="C42" s="98" t="s">
        <v>285</v>
      </c>
      <c r="D42" s="101"/>
      <c r="E42" s="101"/>
      <c r="F42" s="121"/>
      <c r="G42" s="335">
        <v>-731</v>
      </c>
      <c r="H42" s="335"/>
      <c r="I42" s="335">
        <v>-731</v>
      </c>
      <c r="J42" s="335">
        <v>-34.2</v>
      </c>
      <c r="K42" s="335"/>
      <c r="L42" s="335">
        <v>-34.2</v>
      </c>
    </row>
    <row r="43" spans="1:12" s="76" customFormat="1" ht="12.75" customHeight="1">
      <c r="A43" s="95" t="s">
        <v>33</v>
      </c>
      <c r="B43" s="96"/>
      <c r="C43" s="98" t="s">
        <v>286</v>
      </c>
      <c r="D43" s="101"/>
      <c r="E43" s="101"/>
      <c r="F43" s="121"/>
      <c r="G43" s="335">
        <v>-4319.86</v>
      </c>
      <c r="H43" s="335"/>
      <c r="I43" s="335">
        <v>-4319.86</v>
      </c>
      <c r="J43" s="335">
        <v>-14561.85</v>
      </c>
      <c r="K43" s="335">
        <v>0</v>
      </c>
      <c r="L43" s="335">
        <v>-14561.85</v>
      </c>
    </row>
    <row r="44" spans="1:12" s="76" customFormat="1" ht="12.75" customHeight="1">
      <c r="A44" s="95" t="s">
        <v>35</v>
      </c>
      <c r="B44" s="96"/>
      <c r="C44" s="98" t="s">
        <v>287</v>
      </c>
      <c r="D44" s="101"/>
      <c r="E44" s="101"/>
      <c r="F44" s="109"/>
      <c r="G44" s="335">
        <v>-290</v>
      </c>
      <c r="H44" s="335"/>
      <c r="I44" s="335">
        <v>-290</v>
      </c>
      <c r="J44" s="335">
        <v>-309.2</v>
      </c>
      <c r="K44" s="335">
        <v>0</v>
      </c>
      <c r="L44" s="335">
        <v>-309.2</v>
      </c>
    </row>
    <row r="45" spans="1:12" s="76" customFormat="1" ht="12.75" customHeight="1">
      <c r="A45" s="95" t="s">
        <v>37</v>
      </c>
      <c r="B45" s="96"/>
      <c r="C45" s="97" t="s">
        <v>288</v>
      </c>
      <c r="D45" s="87"/>
      <c r="E45" s="87"/>
      <c r="F45" s="109"/>
      <c r="G45" s="335">
        <v>-291.58</v>
      </c>
      <c r="H45" s="335"/>
      <c r="I45" s="335">
        <v>-291.58</v>
      </c>
      <c r="J45" s="335"/>
      <c r="K45" s="335"/>
      <c r="L45" s="335">
        <v>0</v>
      </c>
    </row>
    <row r="46" spans="1:12" s="76" customFormat="1" ht="12.75" customHeight="1">
      <c r="A46" s="95" t="s">
        <v>289</v>
      </c>
      <c r="B46" s="96"/>
      <c r="C46" s="111" t="s">
        <v>290</v>
      </c>
      <c r="D46" s="99"/>
      <c r="E46" s="99"/>
      <c r="F46" s="109"/>
      <c r="G46" s="335">
        <v>-19501.63</v>
      </c>
      <c r="H46" s="335"/>
      <c r="I46" s="335">
        <v>-19501.63</v>
      </c>
      <c r="J46" s="335">
        <v>-14000</v>
      </c>
      <c r="K46" s="335">
        <v>0</v>
      </c>
      <c r="L46" s="335">
        <v>-14000</v>
      </c>
    </row>
    <row r="47" spans="1:12" s="76" customFormat="1" ht="12.75" customHeight="1">
      <c r="A47" s="95" t="s">
        <v>291</v>
      </c>
      <c r="B47" s="96"/>
      <c r="C47" s="111" t="s">
        <v>292</v>
      </c>
      <c r="D47" s="99"/>
      <c r="E47" s="99"/>
      <c r="F47" s="109"/>
      <c r="G47" s="335"/>
      <c r="H47" s="335"/>
      <c r="I47" s="335"/>
      <c r="J47" s="335"/>
      <c r="K47" s="335"/>
      <c r="L47" s="335">
        <v>0</v>
      </c>
    </row>
    <row r="48" spans="1:12" s="76" customFormat="1" ht="12.75" customHeight="1">
      <c r="A48" s="95" t="s">
        <v>293</v>
      </c>
      <c r="B48" s="96"/>
      <c r="C48" s="111" t="s">
        <v>294</v>
      </c>
      <c r="D48" s="99"/>
      <c r="E48" s="99"/>
      <c r="F48" s="109"/>
      <c r="G48" s="335">
        <v>-248.1</v>
      </c>
      <c r="H48" s="335"/>
      <c r="I48" s="335">
        <v>-248.1</v>
      </c>
      <c r="J48" s="335"/>
      <c r="K48" s="335"/>
      <c r="L48" s="335">
        <v>0</v>
      </c>
    </row>
    <row r="49" spans="1:12" s="76" customFormat="1" ht="12.75" customHeight="1">
      <c r="A49" s="95" t="s">
        <v>295</v>
      </c>
      <c r="B49" s="96"/>
      <c r="C49" s="111" t="s">
        <v>296</v>
      </c>
      <c r="D49" s="99"/>
      <c r="E49" s="99"/>
      <c r="F49" s="109"/>
      <c r="G49" s="335">
        <v>-5646.33</v>
      </c>
      <c r="H49" s="335"/>
      <c r="I49" s="335">
        <v>-5646.33</v>
      </c>
      <c r="J49" s="335">
        <v>-9145.07</v>
      </c>
      <c r="K49" s="335">
        <v>0</v>
      </c>
      <c r="L49" s="335">
        <v>-9145.07</v>
      </c>
    </row>
    <row r="50" spans="1:12" s="76" customFormat="1" ht="12.75" customHeight="1">
      <c r="A50" s="95" t="s">
        <v>297</v>
      </c>
      <c r="B50" s="96"/>
      <c r="C50" s="111" t="s">
        <v>298</v>
      </c>
      <c r="D50" s="99"/>
      <c r="E50" s="99"/>
      <c r="F50" s="109"/>
      <c r="G50" s="335"/>
      <c r="H50" s="335"/>
      <c r="I50" s="335"/>
      <c r="J50" s="335"/>
      <c r="K50" s="335"/>
      <c r="L50" s="335">
        <v>0</v>
      </c>
    </row>
    <row r="51" spans="1:12" s="76" customFormat="1" ht="12.75" customHeight="1">
      <c r="A51" s="95" t="s">
        <v>299</v>
      </c>
      <c r="B51" s="96"/>
      <c r="C51" s="111" t="s">
        <v>300</v>
      </c>
      <c r="D51" s="99"/>
      <c r="E51" s="99"/>
      <c r="F51" s="109"/>
      <c r="G51" s="335"/>
      <c r="H51" s="335"/>
      <c r="I51" s="335"/>
      <c r="J51" s="335"/>
      <c r="K51" s="335">
        <v>0</v>
      </c>
      <c r="L51" s="335">
        <f aca="true" t="shared" si="0" ref="L51:L71">SUM(J51:K51)</f>
        <v>0</v>
      </c>
    </row>
    <row r="52" spans="1:12" s="76" customFormat="1" ht="24.75" customHeight="1">
      <c r="A52" s="82" t="s">
        <v>19</v>
      </c>
      <c r="B52" s="555" t="s">
        <v>301</v>
      </c>
      <c r="C52" s="556"/>
      <c r="D52" s="557"/>
      <c r="E52" s="558"/>
      <c r="F52" s="120"/>
      <c r="G52" s="337"/>
      <c r="H52" s="337"/>
      <c r="I52" s="337"/>
      <c r="J52" s="337">
        <f>+J53+J54+J55+J56+J57+J58</f>
        <v>0</v>
      </c>
      <c r="K52" s="337"/>
      <c r="L52" s="337">
        <f t="shared" si="0"/>
        <v>0</v>
      </c>
    </row>
    <row r="53" spans="1:12" s="76" customFormat="1" ht="24.75" customHeight="1">
      <c r="A53" s="89" t="s">
        <v>12</v>
      </c>
      <c r="B53" s="561" t="s">
        <v>302</v>
      </c>
      <c r="C53" s="560"/>
      <c r="D53" s="560"/>
      <c r="E53" s="562"/>
      <c r="F53" s="109"/>
      <c r="G53" s="335"/>
      <c r="H53" s="335"/>
      <c r="I53" s="335">
        <f aca="true" t="shared" si="1" ref="I53:I70">SUM(G53:H53)</f>
        <v>0</v>
      </c>
      <c r="J53" s="335"/>
      <c r="K53" s="335"/>
      <c r="L53" s="335"/>
    </row>
    <row r="54" spans="1:12" s="76" customFormat="1" ht="24.75" customHeight="1">
      <c r="A54" s="89" t="s">
        <v>14</v>
      </c>
      <c r="B54" s="549" t="s">
        <v>303</v>
      </c>
      <c r="C54" s="547"/>
      <c r="D54" s="547"/>
      <c r="E54" s="569"/>
      <c r="F54" s="109"/>
      <c r="G54" s="335"/>
      <c r="H54" s="335"/>
      <c r="I54" s="335">
        <f t="shared" si="1"/>
        <v>0</v>
      </c>
      <c r="J54" s="335"/>
      <c r="K54" s="335"/>
      <c r="L54" s="335">
        <f t="shared" si="0"/>
        <v>0</v>
      </c>
    </row>
    <row r="55" spans="1:12" s="76" customFormat="1" ht="12.75" customHeight="1">
      <c r="A55" s="89" t="s">
        <v>16</v>
      </c>
      <c r="B55" s="549" t="s">
        <v>304</v>
      </c>
      <c r="C55" s="547"/>
      <c r="D55" s="557"/>
      <c r="E55" s="558"/>
      <c r="F55" s="109"/>
      <c r="G55" s="335"/>
      <c r="H55" s="335"/>
      <c r="I55" s="335">
        <f t="shared" si="1"/>
        <v>0</v>
      </c>
      <c r="J55" s="335"/>
      <c r="K55" s="335"/>
      <c r="L55" s="335">
        <f t="shared" si="0"/>
        <v>0</v>
      </c>
    </row>
    <row r="56" spans="1:12" s="127" customFormat="1" ht="12.75" customHeight="1">
      <c r="A56" s="122" t="s">
        <v>18</v>
      </c>
      <c r="B56" s="123" t="s">
        <v>305</v>
      </c>
      <c r="C56" s="124"/>
      <c r="D56" s="124"/>
      <c r="E56" s="125"/>
      <c r="F56" s="126"/>
      <c r="G56" s="336"/>
      <c r="H56" s="336"/>
      <c r="I56" s="335">
        <f t="shared" si="1"/>
        <v>0</v>
      </c>
      <c r="J56" s="336"/>
      <c r="K56" s="336"/>
      <c r="L56" s="335">
        <f t="shared" si="0"/>
        <v>0</v>
      </c>
    </row>
    <row r="57" spans="1:12" s="127" customFormat="1" ht="24.75" customHeight="1">
      <c r="A57" s="122" t="s">
        <v>306</v>
      </c>
      <c r="B57" s="549" t="s">
        <v>307</v>
      </c>
      <c r="C57" s="547"/>
      <c r="D57" s="551"/>
      <c r="E57" s="548"/>
      <c r="F57" s="126"/>
      <c r="G57" s="336"/>
      <c r="H57" s="336"/>
      <c r="I57" s="335">
        <f t="shared" si="1"/>
        <v>0</v>
      </c>
      <c r="J57" s="336"/>
      <c r="K57" s="336"/>
      <c r="L57" s="335">
        <f t="shared" si="0"/>
        <v>0</v>
      </c>
    </row>
    <row r="58" spans="1:12" s="127" customFormat="1" ht="18.75" customHeight="1">
      <c r="A58" s="122" t="s">
        <v>308</v>
      </c>
      <c r="B58" s="549" t="s">
        <v>309</v>
      </c>
      <c r="C58" s="547"/>
      <c r="D58" s="557"/>
      <c r="E58" s="558"/>
      <c r="F58" s="126"/>
      <c r="G58" s="336"/>
      <c r="H58" s="336"/>
      <c r="I58" s="335">
        <f t="shared" si="1"/>
        <v>0</v>
      </c>
      <c r="J58" s="336"/>
      <c r="K58" s="336"/>
      <c r="L58" s="335">
        <f t="shared" si="0"/>
        <v>0</v>
      </c>
    </row>
    <row r="59" spans="1:12" s="127" customFormat="1" ht="24.75" customHeight="1">
      <c r="A59" s="84" t="s">
        <v>20</v>
      </c>
      <c r="B59" s="563" t="s">
        <v>310</v>
      </c>
      <c r="C59" s="564"/>
      <c r="D59" s="557"/>
      <c r="E59" s="558"/>
      <c r="F59" s="105"/>
      <c r="G59" s="336"/>
      <c r="H59" s="336"/>
      <c r="I59" s="335">
        <f t="shared" si="1"/>
        <v>0</v>
      </c>
      <c r="J59" s="336"/>
      <c r="K59" s="336"/>
      <c r="L59" s="335">
        <f t="shared" si="0"/>
        <v>0</v>
      </c>
    </row>
    <row r="60" spans="1:12" s="127" customFormat="1" ht="12.75" customHeight="1">
      <c r="A60" s="122" t="s">
        <v>12</v>
      </c>
      <c r="B60" s="128" t="s">
        <v>311</v>
      </c>
      <c r="C60" s="96"/>
      <c r="D60" s="96"/>
      <c r="E60" s="105"/>
      <c r="F60" s="105"/>
      <c r="G60" s="336"/>
      <c r="H60" s="336"/>
      <c r="I60" s="335">
        <f t="shared" si="1"/>
        <v>0</v>
      </c>
      <c r="J60" s="336"/>
      <c r="K60" s="336"/>
      <c r="L60" s="335">
        <f t="shared" si="0"/>
        <v>0</v>
      </c>
    </row>
    <row r="61" spans="1:12" s="127" customFormat="1" ht="12.75" customHeight="1">
      <c r="A61" s="122" t="s">
        <v>14</v>
      </c>
      <c r="B61" s="123" t="s">
        <v>312</v>
      </c>
      <c r="C61" s="129"/>
      <c r="D61" s="124"/>
      <c r="E61" s="125"/>
      <c r="F61" s="105"/>
      <c r="G61" s="336"/>
      <c r="H61" s="336"/>
      <c r="I61" s="335">
        <f t="shared" si="1"/>
        <v>0</v>
      </c>
      <c r="J61" s="336"/>
      <c r="K61" s="336"/>
      <c r="L61" s="335">
        <f t="shared" si="0"/>
        <v>0</v>
      </c>
    </row>
    <row r="62" spans="1:12" s="127" customFormat="1" ht="24.75" customHeight="1">
      <c r="A62" s="122" t="s">
        <v>16</v>
      </c>
      <c r="B62" s="549" t="s">
        <v>313</v>
      </c>
      <c r="C62" s="547"/>
      <c r="D62" s="557"/>
      <c r="E62" s="558"/>
      <c r="F62" s="105"/>
      <c r="G62" s="336"/>
      <c r="H62" s="336"/>
      <c r="I62" s="335">
        <f t="shared" si="1"/>
        <v>0</v>
      </c>
      <c r="J62" s="336"/>
      <c r="K62" s="336"/>
      <c r="L62" s="335">
        <f t="shared" si="0"/>
        <v>0</v>
      </c>
    </row>
    <row r="63" spans="1:12" s="127" customFormat="1" ht="30" customHeight="1">
      <c r="A63" s="122" t="s">
        <v>48</v>
      </c>
      <c r="B63" s="549" t="s">
        <v>314</v>
      </c>
      <c r="C63" s="550"/>
      <c r="D63" s="551"/>
      <c r="E63" s="548"/>
      <c r="F63" s="105"/>
      <c r="G63" s="336"/>
      <c r="H63" s="336"/>
      <c r="I63" s="335">
        <f t="shared" si="1"/>
        <v>0</v>
      </c>
      <c r="J63" s="336"/>
      <c r="K63" s="336"/>
      <c r="L63" s="335">
        <f t="shared" si="0"/>
        <v>0</v>
      </c>
    </row>
    <row r="64" spans="1:12" s="127" customFormat="1" ht="12.75">
      <c r="A64" s="95" t="s">
        <v>121</v>
      </c>
      <c r="B64" s="130"/>
      <c r="C64" s="131"/>
      <c r="D64" s="98" t="s">
        <v>257</v>
      </c>
      <c r="E64" s="101"/>
      <c r="F64" s="126"/>
      <c r="G64" s="336"/>
      <c r="H64" s="336"/>
      <c r="I64" s="335">
        <f t="shared" si="1"/>
        <v>0</v>
      </c>
      <c r="J64" s="336"/>
      <c r="K64" s="336"/>
      <c r="L64" s="335">
        <f t="shared" si="0"/>
        <v>0</v>
      </c>
    </row>
    <row r="65" spans="1:12" s="127" customFormat="1" ht="12.75" customHeight="1">
      <c r="A65" s="95" t="s">
        <v>122</v>
      </c>
      <c r="B65" s="96"/>
      <c r="C65" s="132"/>
      <c r="D65" s="98" t="s">
        <v>46</v>
      </c>
      <c r="E65" s="101"/>
      <c r="F65" s="105"/>
      <c r="G65" s="336"/>
      <c r="H65" s="336"/>
      <c r="I65" s="335">
        <f t="shared" si="1"/>
        <v>0</v>
      </c>
      <c r="J65" s="336"/>
      <c r="K65" s="336"/>
      <c r="L65" s="335">
        <f t="shared" si="0"/>
        <v>0</v>
      </c>
    </row>
    <row r="66" spans="1:12" s="127" customFormat="1" ht="24.75" customHeight="1">
      <c r="A66" s="95" t="s">
        <v>315</v>
      </c>
      <c r="B66" s="96"/>
      <c r="C66" s="97"/>
      <c r="D66" s="547" t="s">
        <v>316</v>
      </c>
      <c r="E66" s="548"/>
      <c r="F66" s="133"/>
      <c r="G66" s="336"/>
      <c r="H66" s="336"/>
      <c r="I66" s="335">
        <f t="shared" si="1"/>
        <v>0</v>
      </c>
      <c r="J66" s="336"/>
      <c r="K66" s="336"/>
      <c r="L66" s="335">
        <f t="shared" si="0"/>
        <v>0</v>
      </c>
    </row>
    <row r="67" spans="1:12" s="127" customFormat="1" ht="12.75" customHeight="1">
      <c r="A67" s="95" t="s">
        <v>317</v>
      </c>
      <c r="B67" s="96"/>
      <c r="C67" s="97"/>
      <c r="D67" s="98" t="s">
        <v>318</v>
      </c>
      <c r="E67" s="99"/>
      <c r="F67" s="105"/>
      <c r="G67" s="336"/>
      <c r="H67" s="336"/>
      <c r="I67" s="335">
        <f t="shared" si="1"/>
        <v>0</v>
      </c>
      <c r="J67" s="336"/>
      <c r="K67" s="336"/>
      <c r="L67" s="335">
        <f t="shared" si="0"/>
        <v>0</v>
      </c>
    </row>
    <row r="68" spans="1:12" s="76" customFormat="1" ht="36" customHeight="1">
      <c r="A68" s="106" t="s">
        <v>40</v>
      </c>
      <c r="B68" s="549" t="s">
        <v>319</v>
      </c>
      <c r="C68" s="550"/>
      <c r="D68" s="551"/>
      <c r="E68" s="548"/>
      <c r="F68" s="121"/>
      <c r="G68" s="335"/>
      <c r="H68" s="335"/>
      <c r="I68" s="335">
        <f t="shared" si="1"/>
        <v>0</v>
      </c>
      <c r="J68" s="335"/>
      <c r="K68" s="335"/>
      <c r="L68" s="335">
        <f t="shared" si="0"/>
        <v>0</v>
      </c>
    </row>
    <row r="69" spans="1:12" s="76" customFormat="1" ht="12.75">
      <c r="A69" s="106" t="s">
        <v>203</v>
      </c>
      <c r="B69" s="134" t="s">
        <v>320</v>
      </c>
      <c r="C69" s="111"/>
      <c r="D69" s="135"/>
      <c r="E69" s="136"/>
      <c r="F69" s="121"/>
      <c r="G69" s="335"/>
      <c r="H69" s="335"/>
      <c r="I69" s="335">
        <f t="shared" si="1"/>
        <v>0</v>
      </c>
      <c r="J69" s="335"/>
      <c r="K69" s="335"/>
      <c r="L69" s="335">
        <f t="shared" si="0"/>
        <v>0</v>
      </c>
    </row>
    <row r="70" spans="1:12" s="76" customFormat="1" ht="12.75">
      <c r="A70" s="106" t="s">
        <v>206</v>
      </c>
      <c r="B70" s="134" t="s">
        <v>321</v>
      </c>
      <c r="C70" s="111"/>
      <c r="D70" s="113"/>
      <c r="E70" s="137"/>
      <c r="F70" s="121"/>
      <c r="G70" s="335"/>
      <c r="H70" s="335"/>
      <c r="I70" s="335">
        <f t="shared" si="1"/>
        <v>0</v>
      </c>
      <c r="J70" s="335"/>
      <c r="K70" s="335"/>
      <c r="L70" s="335">
        <f t="shared" si="0"/>
        <v>0</v>
      </c>
    </row>
    <row r="71" spans="1:12" s="76" customFormat="1" ht="39" customHeight="1">
      <c r="A71" s="82" t="s">
        <v>43</v>
      </c>
      <c r="B71" s="552" t="s">
        <v>322</v>
      </c>
      <c r="C71" s="553"/>
      <c r="D71" s="553"/>
      <c r="E71" s="554"/>
      <c r="F71" s="138"/>
      <c r="G71" s="335"/>
      <c r="H71" s="335"/>
      <c r="I71" s="335"/>
      <c r="J71" s="335"/>
      <c r="K71" s="335"/>
      <c r="L71" s="335">
        <f t="shared" si="0"/>
        <v>0</v>
      </c>
    </row>
    <row r="72" spans="1:12" s="76" customFormat="1" ht="24.75" customHeight="1">
      <c r="A72" s="82"/>
      <c r="B72" s="555" t="s">
        <v>323</v>
      </c>
      <c r="C72" s="559"/>
      <c r="D72" s="557"/>
      <c r="E72" s="558"/>
      <c r="F72" s="138"/>
      <c r="G72" s="337">
        <v>-435.86</v>
      </c>
      <c r="H72" s="337"/>
      <c r="I72" s="337">
        <v>-435.86</v>
      </c>
      <c r="J72" s="337">
        <v>-3187.07</v>
      </c>
      <c r="K72" s="337">
        <v>0</v>
      </c>
      <c r="L72" s="337">
        <v>-3187.07</v>
      </c>
    </row>
    <row r="73" spans="1:12" s="76" customFormat="1" ht="24.75" customHeight="1">
      <c r="A73" s="139"/>
      <c r="B73" s="555" t="s">
        <v>324</v>
      </c>
      <c r="C73" s="556"/>
      <c r="D73" s="557"/>
      <c r="E73" s="558"/>
      <c r="F73" s="121"/>
      <c r="G73" s="337">
        <v>887.52</v>
      </c>
      <c r="H73" s="337"/>
      <c r="I73" s="337">
        <v>887.52</v>
      </c>
      <c r="J73" s="337">
        <v>4074.59</v>
      </c>
      <c r="K73" s="337">
        <v>0</v>
      </c>
      <c r="L73" s="337">
        <v>4074.59</v>
      </c>
    </row>
    <row r="74" spans="1:12" s="76" customFormat="1" ht="24.75" customHeight="1">
      <c r="A74" s="140"/>
      <c r="B74" s="541" t="s">
        <v>325</v>
      </c>
      <c r="C74" s="542"/>
      <c r="D74" s="543"/>
      <c r="E74" s="544"/>
      <c r="F74" s="109" t="s">
        <v>650</v>
      </c>
      <c r="G74" s="337">
        <v>451.66</v>
      </c>
      <c r="H74" s="337"/>
      <c r="I74" s="337">
        <v>451.66</v>
      </c>
      <c r="J74" s="337">
        <v>887.52</v>
      </c>
      <c r="K74" s="337">
        <v>0</v>
      </c>
      <c r="L74" s="337">
        <v>887.52</v>
      </c>
    </row>
    <row r="75" spans="1:6" s="76" customFormat="1" ht="12.75">
      <c r="A75" s="141"/>
      <c r="B75" s="142"/>
      <c r="C75" s="142"/>
      <c r="D75" s="142"/>
      <c r="E75" s="142"/>
      <c r="F75" s="142"/>
    </row>
    <row r="76" spans="1:6" s="76" customFormat="1" ht="12.75">
      <c r="A76" s="141"/>
      <c r="B76" s="142"/>
      <c r="C76" s="142"/>
      <c r="D76" s="142"/>
      <c r="E76" s="142"/>
      <c r="F76" s="142"/>
    </row>
    <row r="77" spans="1:11" s="76" customFormat="1" ht="12.75">
      <c r="A77" s="545" t="s">
        <v>667</v>
      </c>
      <c r="B77" s="545"/>
      <c r="C77" s="545"/>
      <c r="D77" s="545"/>
      <c r="E77" s="545"/>
      <c r="F77" s="545"/>
      <c r="G77" s="143"/>
      <c r="H77" s="144"/>
      <c r="I77" s="143"/>
      <c r="J77" s="538" t="s">
        <v>668</v>
      </c>
      <c r="K77" s="538"/>
    </row>
    <row r="78" spans="1:11" s="76" customFormat="1" ht="13.5" customHeight="1">
      <c r="A78" s="539" t="s">
        <v>326</v>
      </c>
      <c r="B78" s="539"/>
      <c r="C78" s="539"/>
      <c r="D78" s="539"/>
      <c r="E78" s="539"/>
      <c r="F78" s="539"/>
      <c r="G78" s="539"/>
      <c r="H78" s="145" t="s">
        <v>327</v>
      </c>
      <c r="I78" s="80"/>
      <c r="J78" s="540" t="s">
        <v>86</v>
      </c>
      <c r="K78" s="540"/>
    </row>
    <row r="79" spans="1:5" s="76" customFormat="1" ht="12.75">
      <c r="A79" s="546" t="s">
        <v>328</v>
      </c>
      <c r="B79" s="546"/>
      <c r="C79" s="546"/>
      <c r="D79" s="546"/>
      <c r="E79" s="546"/>
    </row>
    <row r="80" s="76" customFormat="1" ht="12.75"/>
    <row r="81" spans="1:12" s="76" customFormat="1" ht="12.75">
      <c r="A81" s="146" t="s">
        <v>663</v>
      </c>
      <c r="B81" s="143"/>
      <c r="C81" s="143"/>
      <c r="D81" s="143"/>
      <c r="E81" s="147"/>
      <c r="F81" s="143"/>
      <c r="G81" s="143"/>
      <c r="H81" s="144"/>
      <c r="I81" s="143"/>
      <c r="J81" s="538" t="s">
        <v>694</v>
      </c>
      <c r="K81" s="538"/>
      <c r="L81" s="127"/>
    </row>
    <row r="82" spans="1:12" s="76" customFormat="1" ht="12.75">
      <c r="A82" s="536" t="s">
        <v>329</v>
      </c>
      <c r="B82" s="536"/>
      <c r="C82" s="536"/>
      <c r="D82" s="536"/>
      <c r="E82" s="536"/>
      <c r="F82" s="536"/>
      <c r="G82" s="536"/>
      <c r="H82" s="81" t="s">
        <v>327</v>
      </c>
      <c r="I82" s="148"/>
      <c r="J82" s="537" t="s">
        <v>86</v>
      </c>
      <c r="K82" s="537"/>
      <c r="L82" s="127"/>
    </row>
  </sheetData>
  <sheetProtection/>
  <mergeCells count="46">
    <mergeCell ref="A9:L9"/>
    <mergeCell ref="A10:F10"/>
    <mergeCell ref="A6:L6"/>
    <mergeCell ref="A7:L7"/>
    <mergeCell ref="A8:L8"/>
    <mergeCell ref="A11:L11"/>
    <mergeCell ref="A12:L12"/>
    <mergeCell ref="A13:L13"/>
    <mergeCell ref="A14:L14"/>
    <mergeCell ref="F15:L15"/>
    <mergeCell ref="A16:A17"/>
    <mergeCell ref="B16:E17"/>
    <mergeCell ref="F16:F17"/>
    <mergeCell ref="G16:I16"/>
    <mergeCell ref="J16:L16"/>
    <mergeCell ref="B18:E18"/>
    <mergeCell ref="B19:E19"/>
    <mergeCell ref="B21:E21"/>
    <mergeCell ref="D24:E24"/>
    <mergeCell ref="B54:E54"/>
    <mergeCell ref="B55:E55"/>
    <mergeCell ref="B62:E62"/>
    <mergeCell ref="C35:E35"/>
    <mergeCell ref="C37:E37"/>
    <mergeCell ref="B52:E52"/>
    <mergeCell ref="B53:E53"/>
    <mergeCell ref="B63:E63"/>
    <mergeCell ref="B57:E57"/>
    <mergeCell ref="B58:E58"/>
    <mergeCell ref="B59:E59"/>
    <mergeCell ref="J81:K81"/>
    <mergeCell ref="D66:E66"/>
    <mergeCell ref="B68:E68"/>
    <mergeCell ref="B71:E71"/>
    <mergeCell ref="B73:E73"/>
    <mergeCell ref="B72:E72"/>
    <mergeCell ref="I2:L3"/>
    <mergeCell ref="A5:L5"/>
    <mergeCell ref="A82:G82"/>
    <mergeCell ref="J82:K82"/>
    <mergeCell ref="J77:K77"/>
    <mergeCell ref="A78:G78"/>
    <mergeCell ref="J78:K78"/>
    <mergeCell ref="B74:E74"/>
    <mergeCell ref="A77:F77"/>
    <mergeCell ref="A79:E79"/>
  </mergeCells>
  <printOptions/>
  <pageMargins left="0.7" right="0.7" top="0.75" bottom="0.75" header="0.3" footer="0.3"/>
  <pageSetup fitToHeight="0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Zeros="0" zoomScalePageLayoutView="0" workbookViewId="0" topLeftCell="A9">
      <selection activeCell="A1" sqref="A1:J41"/>
    </sheetView>
  </sheetViews>
  <sheetFormatPr defaultColWidth="9.140625" defaultRowHeight="12.75"/>
  <cols>
    <col min="1" max="1" width="6.421875" style="155" bestFit="1" customWidth="1"/>
    <col min="2" max="2" width="30.57421875" style="155" bestFit="1" customWidth="1"/>
    <col min="3" max="3" width="13.421875" style="155" customWidth="1"/>
    <col min="4" max="4" width="10.421875" style="155" customWidth="1"/>
    <col min="5" max="5" width="15.28125" style="155" customWidth="1"/>
    <col min="6" max="6" width="15.421875" style="155" customWidth="1"/>
    <col min="7" max="7" width="9.140625" style="155" customWidth="1"/>
    <col min="8" max="8" width="12.140625" style="155" bestFit="1" customWidth="1"/>
    <col min="9" max="9" width="11.421875" style="155" customWidth="1"/>
    <col min="10" max="16384" width="9.140625" style="155" customWidth="1"/>
  </cols>
  <sheetData>
    <row r="1" spans="1:10" ht="12.75">
      <c r="A1" s="153"/>
      <c r="B1" s="153"/>
      <c r="C1" s="153"/>
      <c r="D1" s="153"/>
      <c r="E1" s="153"/>
      <c r="F1" s="153"/>
      <c r="G1" s="153"/>
      <c r="H1" s="154"/>
      <c r="I1" s="359" t="s">
        <v>653</v>
      </c>
      <c r="J1" s="153"/>
    </row>
    <row r="2" spans="1:10" ht="12.75">
      <c r="A2" s="153"/>
      <c r="B2" s="153"/>
      <c r="C2" s="153"/>
      <c r="D2" s="153"/>
      <c r="E2" s="153"/>
      <c r="F2" s="153"/>
      <c r="G2" s="153"/>
      <c r="H2" s="156" t="s">
        <v>339</v>
      </c>
      <c r="I2" s="153"/>
      <c r="J2" s="153"/>
    </row>
    <row r="3" spans="1:10" ht="12" customHeight="1">
      <c r="A3" s="153"/>
      <c r="B3" s="153"/>
      <c r="C3" s="153"/>
      <c r="D3" s="153"/>
      <c r="E3" s="153"/>
      <c r="F3" s="153"/>
      <c r="G3" s="153"/>
      <c r="H3" s="156" t="s">
        <v>340</v>
      </c>
      <c r="I3" s="153"/>
      <c r="J3" s="153"/>
    </row>
    <row r="4" spans="1:10" ht="22.5" customHeight="1">
      <c r="A4" s="153"/>
      <c r="B4" s="153"/>
      <c r="C4" s="153"/>
      <c r="D4" s="153"/>
      <c r="E4" s="430" t="s">
        <v>648</v>
      </c>
      <c r="F4" s="153"/>
      <c r="G4" s="153"/>
      <c r="H4" s="153"/>
      <c r="I4" s="153"/>
      <c r="J4" s="153"/>
    </row>
    <row r="5" spans="1:10" ht="8.25" customHeight="1">
      <c r="A5" s="153"/>
      <c r="B5" s="153"/>
      <c r="C5" s="153"/>
      <c r="D5" s="153"/>
      <c r="E5" s="153"/>
      <c r="F5" s="153"/>
      <c r="G5" s="153"/>
      <c r="H5" s="153"/>
      <c r="I5" s="153"/>
      <c r="J5" s="153"/>
    </row>
    <row r="6" spans="1:10" ht="8.25" customHeight="1">
      <c r="A6" s="153"/>
      <c r="B6" s="153"/>
      <c r="C6" s="153"/>
      <c r="D6" s="153"/>
      <c r="E6" s="153"/>
      <c r="F6" s="153"/>
      <c r="G6" s="153"/>
      <c r="H6" s="153"/>
      <c r="I6" s="153"/>
      <c r="J6" s="153"/>
    </row>
    <row r="7" spans="1:10" ht="17.25" customHeight="1">
      <c r="A7" s="594" t="s">
        <v>341</v>
      </c>
      <c r="B7" s="595"/>
      <c r="C7" s="595"/>
      <c r="D7" s="595"/>
      <c r="E7" s="595"/>
      <c r="F7" s="595"/>
      <c r="G7" s="595"/>
      <c r="H7" s="595"/>
      <c r="I7" s="595"/>
      <c r="J7" s="595"/>
    </row>
    <row r="8" spans="1:10" ht="12.75">
      <c r="A8" s="153"/>
      <c r="B8" s="153"/>
      <c r="C8" s="153"/>
      <c r="D8" s="153"/>
      <c r="E8" s="153"/>
      <c r="F8" s="153"/>
      <c r="G8" s="153"/>
      <c r="H8" s="153"/>
      <c r="I8" s="153"/>
      <c r="J8" s="153"/>
    </row>
    <row r="9" spans="1:10" ht="15.75">
      <c r="A9" s="596" t="s">
        <v>342</v>
      </c>
      <c r="B9" s="597"/>
      <c r="C9" s="597"/>
      <c r="D9" s="597"/>
      <c r="E9" s="597"/>
      <c r="F9" s="597"/>
      <c r="G9" s="597"/>
      <c r="H9" s="597"/>
      <c r="I9" s="597"/>
      <c r="J9" s="597"/>
    </row>
    <row r="10" spans="1:10" ht="12.75">
      <c r="A10" s="153"/>
      <c r="B10" s="153"/>
      <c r="C10" s="153"/>
      <c r="D10" s="153"/>
      <c r="E10" s="153"/>
      <c r="F10" s="153"/>
      <c r="G10" s="153"/>
      <c r="H10" s="153"/>
      <c r="I10" s="153"/>
      <c r="J10" s="153"/>
    </row>
    <row r="11" spans="1:10" ht="47.25" customHeight="1">
      <c r="A11" s="598" t="s">
        <v>131</v>
      </c>
      <c r="B11" s="592" t="s">
        <v>6</v>
      </c>
      <c r="C11" s="592" t="s">
        <v>107</v>
      </c>
      <c r="D11" s="592" t="s">
        <v>108</v>
      </c>
      <c r="E11" s="592" t="s">
        <v>109</v>
      </c>
      <c r="F11" s="592"/>
      <c r="G11" s="592" t="s">
        <v>343</v>
      </c>
      <c r="H11" s="592"/>
      <c r="I11" s="592" t="s">
        <v>25</v>
      </c>
      <c r="J11" s="592" t="s">
        <v>136</v>
      </c>
    </row>
    <row r="12" spans="1:10" ht="24">
      <c r="A12" s="599"/>
      <c r="B12" s="592"/>
      <c r="C12" s="592"/>
      <c r="D12" s="592"/>
      <c r="E12" s="158" t="s">
        <v>344</v>
      </c>
      <c r="F12" s="158" t="s">
        <v>345</v>
      </c>
      <c r="G12" s="158" t="s">
        <v>346</v>
      </c>
      <c r="H12" s="158" t="s">
        <v>347</v>
      </c>
      <c r="I12" s="592"/>
      <c r="J12" s="592"/>
    </row>
    <row r="13" spans="1:10" ht="12.75">
      <c r="A13" s="159">
        <v>1</v>
      </c>
      <c r="B13" s="160">
        <v>2</v>
      </c>
      <c r="C13" s="160">
        <v>3</v>
      </c>
      <c r="D13" s="160">
        <v>4</v>
      </c>
      <c r="E13" s="160">
        <v>5</v>
      </c>
      <c r="F13" s="160">
        <v>6</v>
      </c>
      <c r="G13" s="160">
        <v>7</v>
      </c>
      <c r="H13" s="159">
        <v>8</v>
      </c>
      <c r="I13" s="160">
        <v>9</v>
      </c>
      <c r="J13" s="160">
        <v>10</v>
      </c>
    </row>
    <row r="14" spans="1:10" ht="24">
      <c r="A14" s="157" t="s">
        <v>138</v>
      </c>
      <c r="B14" s="161" t="s">
        <v>348</v>
      </c>
      <c r="C14" s="162"/>
      <c r="D14" s="163"/>
      <c r="E14" s="164"/>
      <c r="F14" s="164"/>
      <c r="G14" s="164"/>
      <c r="H14" s="164"/>
      <c r="I14" s="164"/>
      <c r="J14" s="165"/>
    </row>
    <row r="15" spans="1:10" ht="24">
      <c r="A15" s="158" t="s">
        <v>139</v>
      </c>
      <c r="B15" s="166" t="s">
        <v>349</v>
      </c>
      <c r="C15" s="162"/>
      <c r="D15" s="342">
        <v>18777.92</v>
      </c>
      <c r="E15" s="168"/>
      <c r="F15" s="168"/>
      <c r="G15" s="168"/>
      <c r="H15" s="168"/>
      <c r="I15" s="168"/>
      <c r="J15" s="398">
        <v>18777.92</v>
      </c>
    </row>
    <row r="16" spans="1:10" ht="12.75">
      <c r="A16" s="158" t="s">
        <v>350</v>
      </c>
      <c r="B16" s="169" t="s">
        <v>351</v>
      </c>
      <c r="C16" s="162"/>
      <c r="D16" s="170">
        <v>18206.55</v>
      </c>
      <c r="E16" s="162"/>
      <c r="F16" s="162"/>
      <c r="G16" s="162"/>
      <c r="H16" s="162"/>
      <c r="I16" s="162"/>
      <c r="J16" s="165">
        <v>18206.55</v>
      </c>
    </row>
    <row r="17" spans="1:10" ht="24">
      <c r="A17" s="158" t="s">
        <v>352</v>
      </c>
      <c r="B17" s="169" t="s">
        <v>353</v>
      </c>
      <c r="C17" s="162"/>
      <c r="D17" s="171">
        <v>571.37</v>
      </c>
      <c r="E17" s="162"/>
      <c r="F17" s="162"/>
      <c r="G17" s="162"/>
      <c r="H17" s="162"/>
      <c r="I17" s="162"/>
      <c r="J17" s="165">
        <v>571.37</v>
      </c>
    </row>
    <row r="18" spans="1:10" ht="24">
      <c r="A18" s="158" t="s">
        <v>142</v>
      </c>
      <c r="B18" s="166" t="s">
        <v>354</v>
      </c>
      <c r="C18" s="162"/>
      <c r="D18" s="167">
        <v>-18265.53</v>
      </c>
      <c r="E18" s="162"/>
      <c r="F18" s="162"/>
      <c r="G18" s="162"/>
      <c r="H18" s="162"/>
      <c r="I18" s="162"/>
      <c r="J18" s="398">
        <v>-18265.53</v>
      </c>
    </row>
    <row r="19" spans="1:10" ht="12.75">
      <c r="A19" s="158" t="s">
        <v>355</v>
      </c>
      <c r="B19" s="169" t="s">
        <v>356</v>
      </c>
      <c r="C19" s="168"/>
      <c r="D19" s="167"/>
      <c r="E19" s="168"/>
      <c r="F19" s="168"/>
      <c r="G19" s="168"/>
      <c r="H19" s="168"/>
      <c r="I19" s="168"/>
      <c r="J19" s="165">
        <f aca="true" t="shared" si="0" ref="J19:J35">SUM(C19:I19)</f>
        <v>0</v>
      </c>
    </row>
    <row r="20" spans="1:10" ht="12.75">
      <c r="A20" s="158" t="s">
        <v>357</v>
      </c>
      <c r="B20" s="169" t="s">
        <v>358</v>
      </c>
      <c r="C20" s="168"/>
      <c r="D20" s="167"/>
      <c r="E20" s="168"/>
      <c r="F20" s="168"/>
      <c r="G20" s="168"/>
      <c r="H20" s="168"/>
      <c r="I20" s="168"/>
      <c r="J20" s="165">
        <f t="shared" si="0"/>
        <v>0</v>
      </c>
    </row>
    <row r="21" spans="1:10" ht="12.75">
      <c r="A21" s="158" t="s">
        <v>359</v>
      </c>
      <c r="B21" s="169" t="s">
        <v>360</v>
      </c>
      <c r="C21" s="168"/>
      <c r="D21" s="171">
        <v>-18265.53</v>
      </c>
      <c r="E21" s="168"/>
      <c r="F21" s="168"/>
      <c r="G21" s="168"/>
      <c r="H21" s="168"/>
      <c r="I21" s="168"/>
      <c r="J21" s="165">
        <v>-18265.53</v>
      </c>
    </row>
    <row r="22" spans="1:10" ht="12.75">
      <c r="A22" s="158" t="s">
        <v>361</v>
      </c>
      <c r="B22" s="169" t="s">
        <v>362</v>
      </c>
      <c r="C22" s="168"/>
      <c r="D22" s="167"/>
      <c r="E22" s="168"/>
      <c r="F22" s="168"/>
      <c r="G22" s="168"/>
      <c r="H22" s="168"/>
      <c r="I22" s="168"/>
      <c r="J22" s="165">
        <f t="shared" si="0"/>
        <v>0</v>
      </c>
    </row>
    <row r="23" spans="1:10" ht="12.75">
      <c r="A23" s="158" t="s">
        <v>144</v>
      </c>
      <c r="B23" s="166" t="s">
        <v>363</v>
      </c>
      <c r="C23" s="164"/>
      <c r="D23" s="164"/>
      <c r="E23" s="164"/>
      <c r="F23" s="164"/>
      <c r="G23" s="164"/>
      <c r="H23" s="164"/>
      <c r="I23" s="164"/>
      <c r="J23" s="165">
        <f t="shared" si="0"/>
        <v>0</v>
      </c>
    </row>
    <row r="24" spans="1:10" ht="24" customHeight="1">
      <c r="A24" s="157" t="s">
        <v>146</v>
      </c>
      <c r="B24" s="172" t="s">
        <v>364</v>
      </c>
      <c r="C24" s="173"/>
      <c r="D24" s="434">
        <v>512.39</v>
      </c>
      <c r="E24" s="435"/>
      <c r="F24" s="435"/>
      <c r="G24" s="435"/>
      <c r="H24" s="435"/>
      <c r="I24" s="435"/>
      <c r="J24" s="434">
        <v>512.39</v>
      </c>
    </row>
    <row r="25" spans="1:10" ht="24">
      <c r="A25" s="158" t="s">
        <v>148</v>
      </c>
      <c r="B25" s="174" t="s">
        <v>365</v>
      </c>
      <c r="C25" s="164"/>
      <c r="D25" s="164"/>
      <c r="E25" s="164"/>
      <c r="F25" s="164"/>
      <c r="G25" s="164"/>
      <c r="H25" s="164"/>
      <c r="I25" s="164"/>
      <c r="J25" s="165">
        <f t="shared" si="0"/>
        <v>0</v>
      </c>
    </row>
    <row r="26" spans="1:10" ht="36">
      <c r="A26" s="158" t="s">
        <v>150</v>
      </c>
      <c r="B26" s="174" t="s">
        <v>366</v>
      </c>
      <c r="C26" s="164"/>
      <c r="D26" s="164"/>
      <c r="E26" s="164"/>
      <c r="F26" s="164"/>
      <c r="G26" s="164"/>
      <c r="H26" s="164"/>
      <c r="I26" s="164"/>
      <c r="J26" s="165">
        <f t="shared" si="0"/>
        <v>0</v>
      </c>
    </row>
    <row r="27" spans="1:10" ht="24">
      <c r="A27" s="158" t="s">
        <v>152</v>
      </c>
      <c r="B27" s="175" t="s">
        <v>367</v>
      </c>
      <c r="C27" s="164"/>
      <c r="D27" s="164"/>
      <c r="E27" s="164"/>
      <c r="F27" s="164"/>
      <c r="G27" s="164"/>
      <c r="H27" s="164"/>
      <c r="I27" s="164"/>
      <c r="J27" s="165">
        <f t="shared" si="0"/>
        <v>0</v>
      </c>
    </row>
    <row r="28" spans="1:10" ht="24">
      <c r="A28" s="158" t="s">
        <v>154</v>
      </c>
      <c r="B28" s="175" t="s">
        <v>368</v>
      </c>
      <c r="C28" s="164"/>
      <c r="D28" s="164"/>
      <c r="E28" s="164"/>
      <c r="F28" s="164"/>
      <c r="G28" s="164"/>
      <c r="H28" s="164"/>
      <c r="I28" s="164"/>
      <c r="J28" s="165">
        <f t="shared" si="0"/>
        <v>0</v>
      </c>
    </row>
    <row r="29" spans="1:10" ht="48">
      <c r="A29" s="158" t="s">
        <v>155</v>
      </c>
      <c r="B29" s="175" t="s">
        <v>369</v>
      </c>
      <c r="C29" s="164"/>
      <c r="D29" s="164">
        <f>+D30+D31+D32+D33</f>
        <v>0</v>
      </c>
      <c r="E29" s="164"/>
      <c r="F29" s="164"/>
      <c r="G29" s="164"/>
      <c r="H29" s="164"/>
      <c r="I29" s="164"/>
      <c r="J29" s="165">
        <f t="shared" si="0"/>
        <v>0</v>
      </c>
    </row>
    <row r="30" spans="1:10" ht="12.75">
      <c r="A30" s="158" t="s">
        <v>370</v>
      </c>
      <c r="B30" s="176" t="s">
        <v>356</v>
      </c>
      <c r="C30" s="164"/>
      <c r="D30" s="164"/>
      <c r="E30" s="164"/>
      <c r="F30" s="164"/>
      <c r="G30" s="164"/>
      <c r="H30" s="164"/>
      <c r="I30" s="164"/>
      <c r="J30" s="165">
        <f t="shared" si="0"/>
        <v>0</v>
      </c>
    </row>
    <row r="31" spans="1:10" ht="12.75">
      <c r="A31" s="158" t="s">
        <v>371</v>
      </c>
      <c r="B31" s="176" t="s">
        <v>358</v>
      </c>
      <c r="C31" s="164"/>
      <c r="D31" s="164"/>
      <c r="E31" s="164"/>
      <c r="F31" s="164"/>
      <c r="G31" s="164"/>
      <c r="H31" s="164"/>
      <c r="I31" s="164"/>
      <c r="J31" s="165">
        <f t="shared" si="0"/>
        <v>0</v>
      </c>
    </row>
    <row r="32" spans="1:10" ht="12.75">
      <c r="A32" s="158" t="s">
        <v>372</v>
      </c>
      <c r="B32" s="176" t="s">
        <v>360</v>
      </c>
      <c r="C32" s="164"/>
      <c r="D32" s="164"/>
      <c r="E32" s="164"/>
      <c r="F32" s="164"/>
      <c r="G32" s="164"/>
      <c r="H32" s="164"/>
      <c r="I32" s="164"/>
      <c r="J32" s="165">
        <f t="shared" si="0"/>
        <v>0</v>
      </c>
    </row>
    <row r="33" spans="1:10" ht="12.75">
      <c r="A33" s="158" t="s">
        <v>373</v>
      </c>
      <c r="B33" s="176" t="s">
        <v>362</v>
      </c>
      <c r="C33" s="164"/>
      <c r="D33" s="164"/>
      <c r="E33" s="164"/>
      <c r="F33" s="164"/>
      <c r="G33" s="164"/>
      <c r="H33" s="164"/>
      <c r="I33" s="164"/>
      <c r="J33" s="165">
        <f t="shared" si="0"/>
        <v>0</v>
      </c>
    </row>
    <row r="34" spans="1:10" ht="12.75">
      <c r="A34" s="158" t="s">
        <v>156</v>
      </c>
      <c r="B34" s="175" t="s">
        <v>374</v>
      </c>
      <c r="C34" s="164"/>
      <c r="D34" s="164"/>
      <c r="E34" s="164"/>
      <c r="F34" s="164"/>
      <c r="G34" s="164"/>
      <c r="H34" s="164"/>
      <c r="I34" s="164"/>
      <c r="J34" s="165">
        <f t="shared" si="0"/>
        <v>0</v>
      </c>
    </row>
    <row r="35" spans="1:10" ht="27.75" customHeight="1">
      <c r="A35" s="157" t="s">
        <v>157</v>
      </c>
      <c r="B35" s="177" t="s">
        <v>375</v>
      </c>
      <c r="C35" s="164"/>
      <c r="D35" s="164">
        <f>+D25+D26+D27+D28+D29+D34</f>
        <v>0</v>
      </c>
      <c r="E35" s="164"/>
      <c r="F35" s="164"/>
      <c r="G35" s="164"/>
      <c r="H35" s="164"/>
      <c r="I35" s="164"/>
      <c r="J35" s="165">
        <f t="shared" si="0"/>
        <v>0</v>
      </c>
    </row>
    <row r="36" spans="1:10" ht="24">
      <c r="A36" s="157" t="s">
        <v>159</v>
      </c>
      <c r="B36" s="177" t="s">
        <v>376</v>
      </c>
      <c r="C36" s="164"/>
      <c r="D36" s="432">
        <v>512.39</v>
      </c>
      <c r="E36" s="433"/>
      <c r="F36" s="433"/>
      <c r="G36" s="433"/>
      <c r="H36" s="433"/>
      <c r="I36" s="433"/>
      <c r="J36" s="434">
        <v>512.39</v>
      </c>
    </row>
    <row r="37" spans="1:10" ht="24">
      <c r="A37" s="157" t="s">
        <v>160</v>
      </c>
      <c r="B37" s="177" t="s">
        <v>377</v>
      </c>
      <c r="C37" s="164"/>
      <c r="D37" s="163"/>
      <c r="E37" s="164"/>
      <c r="F37" s="164"/>
      <c r="G37" s="164"/>
      <c r="H37" s="164"/>
      <c r="I37" s="164"/>
      <c r="J37" s="398"/>
    </row>
    <row r="38" spans="1:10" ht="15" customHeight="1">
      <c r="A38" s="153"/>
      <c r="B38" s="153"/>
      <c r="C38" s="153"/>
      <c r="D38" s="153"/>
      <c r="E38" s="178" t="s">
        <v>378</v>
      </c>
      <c r="F38" s="153"/>
      <c r="G38" s="153"/>
      <c r="H38" s="153"/>
      <c r="I38" s="153"/>
      <c r="J38" s="153"/>
    </row>
    <row r="39" spans="1:10" ht="12.75" customHeight="1">
      <c r="A39" s="593" t="s">
        <v>379</v>
      </c>
      <c r="B39" s="593"/>
      <c r="C39" s="593"/>
      <c r="D39" s="593"/>
      <c r="E39" s="593"/>
      <c r="F39" s="593"/>
      <c r="G39" s="593"/>
      <c r="H39" s="153"/>
      <c r="I39" s="153"/>
      <c r="J39" s="153"/>
    </row>
    <row r="40" spans="1:10" ht="12.75">
      <c r="A40" s="153"/>
      <c r="B40" s="153"/>
      <c r="C40" s="153"/>
      <c r="D40" s="153"/>
      <c r="E40" s="153"/>
      <c r="F40" s="153"/>
      <c r="G40" s="153"/>
      <c r="H40" s="153"/>
      <c r="I40" s="153"/>
      <c r="J40" s="153"/>
    </row>
  </sheetData>
  <sheetProtection/>
  <mergeCells count="11">
    <mergeCell ref="E11:F11"/>
    <mergeCell ref="G11:H11"/>
    <mergeCell ref="I11:I12"/>
    <mergeCell ref="J11:J12"/>
    <mergeCell ref="A39:G39"/>
    <mergeCell ref="A7:J7"/>
    <mergeCell ref="A9:J9"/>
    <mergeCell ref="A11:A12"/>
    <mergeCell ref="B11:B12"/>
    <mergeCell ref="C11:C12"/>
    <mergeCell ref="D11:D12"/>
  </mergeCells>
  <printOptions/>
  <pageMargins left="0.7" right="0.7" top="0.75" bottom="0.75" header="0.3" footer="0.3"/>
  <pageSetup fitToHeight="1" fitToWidth="1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5.57421875" style="149" customWidth="1"/>
    <col min="2" max="2" width="1.8515625" style="149" customWidth="1"/>
    <col min="3" max="3" width="52.00390625" style="149" customWidth="1"/>
    <col min="4" max="5" width="15.7109375" style="149" customWidth="1"/>
    <col min="6" max="16384" width="9.140625" style="149" customWidth="1"/>
  </cols>
  <sheetData>
    <row r="1" spans="4:5" ht="12.75">
      <c r="D1" s="179" t="s">
        <v>647</v>
      </c>
      <c r="E1" s="1"/>
    </row>
    <row r="2" spans="1:5" ht="12.75">
      <c r="A2" s="349"/>
      <c r="B2" s="349"/>
      <c r="C2" s="349"/>
      <c r="D2" s="351"/>
      <c r="E2" s="352" t="s">
        <v>631</v>
      </c>
    </row>
    <row r="3" spans="1:5" ht="12.75">
      <c r="A3" s="349"/>
      <c r="B3" s="349"/>
      <c r="C3" s="353"/>
      <c r="D3" s="354" t="s">
        <v>632</v>
      </c>
      <c r="E3" s="354"/>
    </row>
    <row r="4" spans="1:5" ht="12.75">
      <c r="A4" s="349"/>
      <c r="B4" s="349"/>
      <c r="C4" s="353"/>
      <c r="D4" s="354"/>
      <c r="E4" s="354"/>
    </row>
    <row r="5" spans="1:5" ht="18.75">
      <c r="A5" s="349"/>
      <c r="B5" s="349"/>
      <c r="C5" s="431" t="s">
        <v>648</v>
      </c>
      <c r="D5" s="354"/>
      <c r="E5" s="354"/>
    </row>
    <row r="6" spans="1:5" ht="12.75">
      <c r="A6" s="349"/>
      <c r="B6" s="349"/>
      <c r="C6" s="353"/>
      <c r="D6" s="354"/>
      <c r="E6" s="354"/>
    </row>
    <row r="7" spans="1:5" ht="33" customHeight="1">
      <c r="A7" s="603" t="s">
        <v>633</v>
      </c>
      <c r="B7" s="603"/>
      <c r="C7" s="603"/>
      <c r="D7" s="603"/>
      <c r="E7" s="603"/>
    </row>
    <row r="8" spans="1:5" ht="12.75" customHeight="1">
      <c r="A8" s="350"/>
      <c r="B8" s="350"/>
      <c r="C8" s="350"/>
      <c r="D8" s="350"/>
      <c r="E8" s="350"/>
    </row>
    <row r="9" spans="1:5" ht="15" customHeight="1">
      <c r="A9" s="447" t="s">
        <v>634</v>
      </c>
      <c r="B9" s="447"/>
      <c r="C9" s="447"/>
      <c r="D9" s="447"/>
      <c r="E9" s="447"/>
    </row>
    <row r="10" spans="1:5" ht="12.75">
      <c r="A10" s="349"/>
      <c r="B10" s="349"/>
      <c r="C10" s="349"/>
      <c r="D10" s="349"/>
      <c r="E10" s="349"/>
    </row>
    <row r="11" spans="1:5" ht="38.25">
      <c r="A11" s="183" t="s">
        <v>131</v>
      </c>
      <c r="B11" s="604" t="s">
        <v>330</v>
      </c>
      <c r="C11" s="605"/>
      <c r="D11" s="183" t="s">
        <v>175</v>
      </c>
      <c r="E11" s="183" t="s">
        <v>176</v>
      </c>
    </row>
    <row r="12" spans="1:5" ht="12.75">
      <c r="A12" s="32">
        <v>1</v>
      </c>
      <c r="B12" s="606">
        <v>2</v>
      </c>
      <c r="C12" s="607"/>
      <c r="D12" s="32">
        <v>3</v>
      </c>
      <c r="E12" s="32">
        <v>4</v>
      </c>
    </row>
    <row r="13" spans="1:5" ht="12.75">
      <c r="A13" s="183" t="s">
        <v>138</v>
      </c>
      <c r="B13" s="608" t="s">
        <v>635</v>
      </c>
      <c r="C13" s="609"/>
      <c r="D13" s="338">
        <v>31202.38</v>
      </c>
      <c r="E13" s="338">
        <v>25170.37</v>
      </c>
    </row>
    <row r="14" spans="1:5" ht="12.75">
      <c r="A14" s="4" t="s">
        <v>331</v>
      </c>
      <c r="B14" s="3"/>
      <c r="C14" s="198" t="s">
        <v>636</v>
      </c>
      <c r="D14" s="339"/>
      <c r="E14" s="308"/>
    </row>
    <row r="15" spans="1:5" ht="12.75">
      <c r="A15" s="4" t="s">
        <v>332</v>
      </c>
      <c r="B15" s="3"/>
      <c r="C15" s="198" t="s">
        <v>637</v>
      </c>
      <c r="D15" s="339"/>
      <c r="E15" s="308"/>
    </row>
    <row r="16" spans="1:5" ht="12.75">
      <c r="A16" s="4" t="s">
        <v>263</v>
      </c>
      <c r="B16" s="3"/>
      <c r="C16" s="198" t="s">
        <v>638</v>
      </c>
      <c r="D16" s="339"/>
      <c r="E16" s="308"/>
    </row>
    <row r="17" spans="1:5" ht="12.75">
      <c r="A17" s="9" t="s">
        <v>333</v>
      </c>
      <c r="B17" s="355"/>
      <c r="C17" s="198" t="s">
        <v>639</v>
      </c>
      <c r="D17" s="339"/>
      <c r="E17" s="308"/>
    </row>
    <row r="18" spans="1:5" ht="25.5">
      <c r="A18" s="9" t="s">
        <v>334</v>
      </c>
      <c r="B18" s="355"/>
      <c r="C18" s="198" t="s">
        <v>640</v>
      </c>
      <c r="D18" s="339"/>
      <c r="E18" s="308"/>
    </row>
    <row r="19" spans="1:5" ht="12.75">
      <c r="A19" s="9" t="s">
        <v>335</v>
      </c>
      <c r="B19" s="355"/>
      <c r="C19" s="198" t="s">
        <v>641</v>
      </c>
      <c r="D19" s="339">
        <v>31202.38</v>
      </c>
      <c r="E19" s="307">
        <v>25170.37</v>
      </c>
    </row>
    <row r="20" spans="1:5" ht="12.75">
      <c r="A20" s="9" t="s">
        <v>336</v>
      </c>
      <c r="B20" s="355"/>
      <c r="C20" s="198" t="s">
        <v>466</v>
      </c>
      <c r="D20" s="339"/>
      <c r="E20" s="308"/>
    </row>
    <row r="21" spans="1:5" ht="12.75">
      <c r="A21" s="183" t="s">
        <v>139</v>
      </c>
      <c r="B21" s="610" t="s">
        <v>642</v>
      </c>
      <c r="C21" s="611"/>
      <c r="D21" s="307"/>
      <c r="E21" s="308"/>
    </row>
    <row r="22" spans="1:5" ht="12.75">
      <c r="A22" s="183" t="s">
        <v>142</v>
      </c>
      <c r="B22" s="356" t="s">
        <v>189</v>
      </c>
      <c r="C22" s="357"/>
      <c r="D22" s="338">
        <v>31202.38</v>
      </c>
      <c r="E22" s="338">
        <v>25170.37</v>
      </c>
    </row>
    <row r="23" spans="1:5" ht="12.75" customHeight="1">
      <c r="A23" s="358" t="s">
        <v>630</v>
      </c>
      <c r="B23" s="20"/>
      <c r="C23" s="20"/>
      <c r="D23" s="2"/>
      <c r="E23" s="2"/>
    </row>
    <row r="24" spans="1:5" ht="12.75" customHeight="1">
      <c r="A24" s="600" t="s">
        <v>643</v>
      </c>
      <c r="B24" s="601"/>
      <c r="C24" s="601"/>
      <c r="D24" s="601"/>
      <c r="E24" s="601"/>
    </row>
    <row r="25" spans="1:5" ht="12.75">
      <c r="A25" s="602" t="s">
        <v>644</v>
      </c>
      <c r="B25" s="602"/>
      <c r="C25" s="602"/>
      <c r="D25" s="602"/>
      <c r="E25" s="602"/>
    </row>
  </sheetData>
  <sheetProtection/>
  <mergeCells count="8">
    <mergeCell ref="A24:E24"/>
    <mergeCell ref="A25:E25"/>
    <mergeCell ref="A7:E7"/>
    <mergeCell ref="A9:E9"/>
    <mergeCell ref="B11:C11"/>
    <mergeCell ref="B12:C12"/>
    <mergeCell ref="B13:C13"/>
    <mergeCell ref="B21:C21"/>
  </mergeCells>
  <printOptions/>
  <pageMargins left="0.7874015748031497" right="0.3937007874015748" top="0.7874015748031497" bottom="0.7874015748031497" header="0" footer="0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5.421875" style="156" customWidth="1"/>
    <col min="2" max="2" width="0.2890625" style="156" customWidth="1"/>
    <col min="3" max="3" width="2.00390625" style="156" customWidth="1"/>
    <col min="4" max="4" width="32.57421875" style="156" customWidth="1"/>
    <col min="5" max="5" width="6.7109375" style="156" bestFit="1" customWidth="1"/>
    <col min="6" max="8" width="12.00390625" style="156" customWidth="1"/>
    <col min="9" max="9" width="13.28125" style="156" customWidth="1"/>
    <col min="10" max="11" width="12.00390625" style="156" customWidth="1"/>
    <col min="12" max="12" width="8.421875" style="156" bestFit="1" customWidth="1"/>
    <col min="13" max="13" width="5.8515625" style="156" bestFit="1" customWidth="1"/>
    <col min="14" max="14" width="8.7109375" style="156" customWidth="1"/>
    <col min="15" max="16384" width="9.140625" style="156" customWidth="1"/>
  </cols>
  <sheetData>
    <row r="1" ht="12.75">
      <c r="J1" s="154"/>
    </row>
    <row r="2" ht="12.75">
      <c r="J2" s="151" t="s">
        <v>669</v>
      </c>
    </row>
    <row r="3" ht="12.75">
      <c r="J3" s="152" t="s">
        <v>132</v>
      </c>
    </row>
    <row r="5" ht="18.75">
      <c r="G5" s="430" t="s">
        <v>648</v>
      </c>
    </row>
    <row r="7" spans="1:13" ht="30" customHeight="1">
      <c r="A7" s="612" t="s">
        <v>670</v>
      </c>
      <c r="B7" s="612"/>
      <c r="C7" s="612"/>
      <c r="D7" s="612"/>
      <c r="E7" s="612"/>
      <c r="F7" s="612"/>
      <c r="G7" s="612"/>
      <c r="H7" s="612"/>
      <c r="I7" s="612"/>
      <c r="J7" s="612"/>
      <c r="K7" s="612"/>
      <c r="L7" s="612"/>
      <c r="M7" s="612"/>
    </row>
    <row r="8" spans="4:13" ht="12.75">
      <c r="D8" s="613"/>
      <c r="E8" s="613"/>
      <c r="F8" s="613"/>
      <c r="G8" s="613"/>
      <c r="H8" s="613"/>
      <c r="I8" s="613"/>
      <c r="J8" s="613"/>
      <c r="K8" s="613"/>
      <c r="L8" s="613"/>
      <c r="M8" s="613"/>
    </row>
    <row r="9" spans="1:13" ht="12.75" customHeight="1">
      <c r="A9" s="594" t="s">
        <v>671</v>
      </c>
      <c r="B9" s="594"/>
      <c r="C9" s="594"/>
      <c r="D9" s="594"/>
      <c r="E9" s="594"/>
      <c r="F9" s="594"/>
      <c r="G9" s="594"/>
      <c r="H9" s="594"/>
      <c r="I9" s="594"/>
      <c r="J9" s="594"/>
      <c r="K9" s="594"/>
      <c r="L9" s="594"/>
      <c r="M9" s="594"/>
    </row>
    <row r="11" spans="1:13" ht="27" customHeight="1">
      <c r="A11" s="614" t="s">
        <v>131</v>
      </c>
      <c r="B11" s="616" t="s">
        <v>6</v>
      </c>
      <c r="C11" s="617"/>
      <c r="D11" s="618"/>
      <c r="E11" s="614" t="s">
        <v>88</v>
      </c>
      <c r="F11" s="614" t="s">
        <v>89</v>
      </c>
      <c r="G11" s="614" t="s">
        <v>90</v>
      </c>
      <c r="H11" s="614"/>
      <c r="I11" s="614"/>
      <c r="J11" s="614" t="s">
        <v>672</v>
      </c>
      <c r="K11" s="614"/>
      <c r="L11" s="622" t="s">
        <v>94</v>
      </c>
      <c r="M11" s="614" t="s">
        <v>136</v>
      </c>
    </row>
    <row r="12" spans="1:13" ht="101.25" customHeight="1">
      <c r="A12" s="615"/>
      <c r="B12" s="619"/>
      <c r="C12" s="620"/>
      <c r="D12" s="621"/>
      <c r="E12" s="614"/>
      <c r="F12" s="614"/>
      <c r="G12" s="362" t="s">
        <v>673</v>
      </c>
      <c r="H12" s="362" t="s">
        <v>674</v>
      </c>
      <c r="I12" s="362" t="s">
        <v>675</v>
      </c>
      <c r="J12" s="362" t="s">
        <v>676</v>
      </c>
      <c r="K12" s="362" t="s">
        <v>677</v>
      </c>
      <c r="L12" s="623"/>
      <c r="M12" s="614"/>
    </row>
    <row r="13" spans="1:13" ht="12.75">
      <c r="A13" s="363">
        <v>1</v>
      </c>
      <c r="B13" s="196"/>
      <c r="C13" s="197"/>
      <c r="D13" s="364">
        <v>2</v>
      </c>
      <c r="E13" s="365">
        <v>3</v>
      </c>
      <c r="F13" s="365">
        <v>4</v>
      </c>
      <c r="G13" s="365">
        <v>5</v>
      </c>
      <c r="H13" s="365">
        <v>6</v>
      </c>
      <c r="I13" s="365">
        <v>7</v>
      </c>
      <c r="J13" s="365">
        <v>8</v>
      </c>
      <c r="K13" s="365">
        <v>9</v>
      </c>
      <c r="L13" s="365">
        <v>10</v>
      </c>
      <c r="M13" s="366">
        <v>11</v>
      </c>
    </row>
    <row r="14" spans="1:13" ht="24.75" customHeight="1">
      <c r="A14" s="367" t="s">
        <v>138</v>
      </c>
      <c r="B14" s="626" t="s">
        <v>393</v>
      </c>
      <c r="C14" s="627"/>
      <c r="D14" s="628"/>
      <c r="E14" s="369"/>
      <c r="F14" s="369"/>
      <c r="G14" s="369"/>
      <c r="H14" s="369"/>
      <c r="I14" s="399">
        <v>1</v>
      </c>
      <c r="J14" s="369"/>
      <c r="K14" s="369"/>
      <c r="L14" s="369"/>
      <c r="M14" s="400">
        <v>1</v>
      </c>
    </row>
    <row r="15" spans="1:13" ht="12.75">
      <c r="A15" s="370" t="s">
        <v>139</v>
      </c>
      <c r="B15" s="371"/>
      <c r="C15" s="372" t="s">
        <v>678</v>
      </c>
      <c r="D15" s="373"/>
      <c r="E15" s="369"/>
      <c r="F15" s="374"/>
      <c r="G15" s="369"/>
      <c r="H15" s="369"/>
      <c r="I15" s="365"/>
      <c r="J15" s="369"/>
      <c r="K15" s="375"/>
      <c r="L15" s="375"/>
      <c r="M15" s="366"/>
    </row>
    <row r="16" spans="1:13" ht="12.75">
      <c r="A16" s="376" t="s">
        <v>350</v>
      </c>
      <c r="B16" s="377"/>
      <c r="C16" s="197"/>
      <c r="D16" s="378" t="s">
        <v>396</v>
      </c>
      <c r="E16" s="369"/>
      <c r="F16" s="374"/>
      <c r="G16" s="369"/>
      <c r="H16" s="369"/>
      <c r="I16" s="365"/>
      <c r="J16" s="369"/>
      <c r="K16" s="375"/>
      <c r="L16" s="375"/>
      <c r="M16" s="366"/>
    </row>
    <row r="17" spans="1:13" ht="25.5">
      <c r="A17" s="379" t="s">
        <v>352</v>
      </c>
      <c r="B17" s="197"/>
      <c r="C17" s="197"/>
      <c r="D17" s="378" t="s">
        <v>397</v>
      </c>
      <c r="E17" s="369"/>
      <c r="F17" s="374"/>
      <c r="G17" s="369"/>
      <c r="H17" s="369"/>
      <c r="I17" s="365"/>
      <c r="J17" s="369"/>
      <c r="K17" s="375"/>
      <c r="L17" s="375"/>
      <c r="M17" s="366"/>
    </row>
    <row r="18" spans="1:13" ht="28.5" customHeight="1">
      <c r="A18" s="380" t="s">
        <v>142</v>
      </c>
      <c r="B18" s="381"/>
      <c r="C18" s="629" t="s">
        <v>679</v>
      </c>
      <c r="D18" s="630"/>
      <c r="E18" s="369"/>
      <c r="F18" s="369"/>
      <c r="G18" s="369"/>
      <c r="H18" s="369"/>
      <c r="I18" s="365"/>
      <c r="J18" s="369"/>
      <c r="K18" s="369"/>
      <c r="L18" s="369"/>
      <c r="M18" s="362"/>
    </row>
    <row r="19" spans="1:13" ht="12.75">
      <c r="A19" s="376" t="s">
        <v>355</v>
      </c>
      <c r="B19" s="196"/>
      <c r="C19" s="197"/>
      <c r="D19" s="378" t="s">
        <v>399</v>
      </c>
      <c r="E19" s="369"/>
      <c r="F19" s="369"/>
      <c r="G19" s="369"/>
      <c r="H19" s="369"/>
      <c r="I19" s="365"/>
      <c r="J19" s="369"/>
      <c r="K19" s="369"/>
      <c r="L19" s="369"/>
      <c r="M19" s="362"/>
    </row>
    <row r="20" spans="1:13" ht="12.75">
      <c r="A20" s="376" t="s">
        <v>357</v>
      </c>
      <c r="B20" s="196"/>
      <c r="C20" s="197"/>
      <c r="D20" s="378" t="s">
        <v>400</v>
      </c>
      <c r="E20" s="369"/>
      <c r="F20" s="369"/>
      <c r="G20" s="369"/>
      <c r="H20" s="369"/>
      <c r="I20" s="365"/>
      <c r="J20" s="369"/>
      <c r="K20" s="369"/>
      <c r="L20" s="369"/>
      <c r="M20" s="362"/>
    </row>
    <row r="21" spans="1:13" ht="12.75">
      <c r="A21" s="376" t="s">
        <v>359</v>
      </c>
      <c r="B21" s="196"/>
      <c r="C21" s="197"/>
      <c r="D21" s="378" t="s">
        <v>401</v>
      </c>
      <c r="E21" s="369"/>
      <c r="F21" s="369"/>
      <c r="G21" s="369"/>
      <c r="H21" s="369"/>
      <c r="I21" s="365"/>
      <c r="J21" s="369"/>
      <c r="K21" s="369"/>
      <c r="L21" s="369"/>
      <c r="M21" s="362"/>
    </row>
    <row r="22" spans="1:13" ht="12.75">
      <c r="A22" s="370" t="s">
        <v>144</v>
      </c>
      <c r="B22" s="382"/>
      <c r="C22" s="383" t="s">
        <v>363</v>
      </c>
      <c r="D22" s="384"/>
      <c r="E22" s="369"/>
      <c r="F22" s="369"/>
      <c r="G22" s="369"/>
      <c r="H22" s="369"/>
      <c r="I22" s="365"/>
      <c r="J22" s="385"/>
      <c r="K22" s="375"/>
      <c r="L22" s="375"/>
      <c r="M22" s="366"/>
    </row>
    <row r="23" spans="1:13" ht="24.75" customHeight="1">
      <c r="A23" s="367" t="s">
        <v>146</v>
      </c>
      <c r="B23" s="631" t="s">
        <v>402</v>
      </c>
      <c r="C23" s="632"/>
      <c r="D23" s="633"/>
      <c r="E23" s="369"/>
      <c r="F23" s="369"/>
      <c r="G23" s="369"/>
      <c r="H23" s="369"/>
      <c r="I23" s="401">
        <v>1</v>
      </c>
      <c r="J23" s="369"/>
      <c r="K23" s="369"/>
      <c r="L23" s="369"/>
      <c r="M23" s="400">
        <v>1</v>
      </c>
    </row>
    <row r="24" spans="1:13" ht="24.75" customHeight="1">
      <c r="A24" s="367" t="s">
        <v>148</v>
      </c>
      <c r="B24" s="626" t="s">
        <v>680</v>
      </c>
      <c r="C24" s="627"/>
      <c r="D24" s="628"/>
      <c r="E24" s="366" t="s">
        <v>404</v>
      </c>
      <c r="F24" s="369"/>
      <c r="G24" s="369"/>
      <c r="H24" s="366" t="s">
        <v>404</v>
      </c>
      <c r="I24" s="366"/>
      <c r="J24" s="366" t="s">
        <v>404</v>
      </c>
      <c r="K24" s="366" t="s">
        <v>404</v>
      </c>
      <c r="L24" s="366"/>
      <c r="M24" s="365"/>
    </row>
    <row r="25" spans="1:13" ht="30" customHeight="1">
      <c r="A25" s="370" t="s">
        <v>150</v>
      </c>
      <c r="B25" s="368"/>
      <c r="C25" s="634" t="s">
        <v>681</v>
      </c>
      <c r="D25" s="635"/>
      <c r="E25" s="366" t="s">
        <v>404</v>
      </c>
      <c r="F25" s="369"/>
      <c r="G25" s="369"/>
      <c r="H25" s="366" t="s">
        <v>404</v>
      </c>
      <c r="I25" s="366"/>
      <c r="J25" s="366" t="s">
        <v>404</v>
      </c>
      <c r="K25" s="366" t="s">
        <v>404</v>
      </c>
      <c r="L25" s="366"/>
      <c r="M25" s="365"/>
    </row>
    <row r="26" spans="1:13" ht="26.25" customHeight="1">
      <c r="A26" s="370" t="s">
        <v>152</v>
      </c>
      <c r="B26" s="371"/>
      <c r="C26" s="639" t="s">
        <v>682</v>
      </c>
      <c r="D26" s="644"/>
      <c r="E26" s="366" t="s">
        <v>404</v>
      </c>
      <c r="F26" s="385"/>
      <c r="G26" s="385"/>
      <c r="H26" s="366" t="s">
        <v>404</v>
      </c>
      <c r="I26" s="386"/>
      <c r="J26" s="366" t="s">
        <v>404</v>
      </c>
      <c r="K26" s="366" t="s">
        <v>404</v>
      </c>
      <c r="L26" s="366"/>
      <c r="M26" s="394"/>
    </row>
    <row r="27" spans="1:13" ht="24.75" customHeight="1">
      <c r="A27" s="370" t="s">
        <v>154</v>
      </c>
      <c r="B27" s="371"/>
      <c r="C27" s="639" t="s">
        <v>683</v>
      </c>
      <c r="D27" s="640"/>
      <c r="E27" s="366" t="s">
        <v>404</v>
      </c>
      <c r="F27" s="385"/>
      <c r="G27" s="385"/>
      <c r="H27" s="366" t="s">
        <v>404</v>
      </c>
      <c r="I27" s="386"/>
      <c r="J27" s="366" t="s">
        <v>404</v>
      </c>
      <c r="K27" s="366" t="s">
        <v>404</v>
      </c>
      <c r="L27" s="366"/>
      <c r="M27" s="394"/>
    </row>
    <row r="28" spans="1:13" ht="12.75">
      <c r="A28" s="376" t="s">
        <v>408</v>
      </c>
      <c r="B28" s="377"/>
      <c r="C28" s="387"/>
      <c r="D28" s="198" t="s">
        <v>399</v>
      </c>
      <c r="E28" s="4" t="s">
        <v>404</v>
      </c>
      <c r="F28" s="388"/>
      <c r="G28" s="388"/>
      <c r="H28" s="4" t="s">
        <v>404</v>
      </c>
      <c r="I28" s="389"/>
      <c r="J28" s="4" t="s">
        <v>404</v>
      </c>
      <c r="K28" s="4" t="s">
        <v>404</v>
      </c>
      <c r="L28" s="4"/>
      <c r="M28" s="394"/>
    </row>
    <row r="29" spans="1:13" ht="12.75">
      <c r="A29" s="376" t="s">
        <v>409</v>
      </c>
      <c r="B29" s="377"/>
      <c r="C29" s="387"/>
      <c r="D29" s="198" t="s">
        <v>400</v>
      </c>
      <c r="E29" s="4" t="s">
        <v>404</v>
      </c>
      <c r="F29" s="388"/>
      <c r="G29" s="388"/>
      <c r="H29" s="4" t="s">
        <v>404</v>
      </c>
      <c r="I29" s="389"/>
      <c r="J29" s="4" t="s">
        <v>404</v>
      </c>
      <c r="K29" s="4" t="s">
        <v>404</v>
      </c>
      <c r="L29" s="4"/>
      <c r="M29" s="394"/>
    </row>
    <row r="30" spans="1:13" ht="12.75">
      <c r="A30" s="376" t="s">
        <v>410</v>
      </c>
      <c r="B30" s="377"/>
      <c r="C30" s="387"/>
      <c r="D30" s="198" t="s">
        <v>401</v>
      </c>
      <c r="E30" s="4" t="s">
        <v>404</v>
      </c>
      <c r="F30" s="388"/>
      <c r="G30" s="388"/>
      <c r="H30" s="4" t="s">
        <v>404</v>
      </c>
      <c r="I30" s="389"/>
      <c r="J30" s="4" t="s">
        <v>404</v>
      </c>
      <c r="K30" s="4" t="s">
        <v>404</v>
      </c>
      <c r="L30" s="4"/>
      <c r="M30" s="394"/>
    </row>
    <row r="31" spans="1:13" ht="12.75">
      <c r="A31" s="363" t="s">
        <v>155</v>
      </c>
      <c r="B31" s="196"/>
      <c r="C31" s="253" t="s">
        <v>363</v>
      </c>
      <c r="D31" s="378"/>
      <c r="E31" s="366" t="s">
        <v>404</v>
      </c>
      <c r="F31" s="390"/>
      <c r="G31" s="390"/>
      <c r="H31" s="366" t="s">
        <v>404</v>
      </c>
      <c r="I31" s="391"/>
      <c r="J31" s="366" t="s">
        <v>404</v>
      </c>
      <c r="K31" s="366" t="s">
        <v>404</v>
      </c>
      <c r="L31" s="366"/>
      <c r="M31" s="394"/>
    </row>
    <row r="32" spans="1:13" ht="24.75" customHeight="1">
      <c r="A32" s="367" t="s">
        <v>156</v>
      </c>
      <c r="B32" s="636" t="s">
        <v>684</v>
      </c>
      <c r="C32" s="637"/>
      <c r="D32" s="638"/>
      <c r="E32" s="366" t="s">
        <v>404</v>
      </c>
      <c r="F32" s="369"/>
      <c r="G32" s="369"/>
      <c r="H32" s="366" t="s">
        <v>404</v>
      </c>
      <c r="I32" s="366"/>
      <c r="J32" s="366" t="s">
        <v>404</v>
      </c>
      <c r="K32" s="366" t="s">
        <v>404</v>
      </c>
      <c r="L32" s="366"/>
      <c r="M32" s="394"/>
    </row>
    <row r="33" spans="1:13" ht="24.75" customHeight="1">
      <c r="A33" s="370" t="s">
        <v>157</v>
      </c>
      <c r="B33" s="626" t="s">
        <v>412</v>
      </c>
      <c r="C33" s="627"/>
      <c r="D33" s="628"/>
      <c r="E33" s="369"/>
      <c r="F33" s="369"/>
      <c r="G33" s="369"/>
      <c r="H33" s="369"/>
      <c r="I33" s="365"/>
      <c r="J33" s="369"/>
      <c r="K33" s="369"/>
      <c r="L33" s="369"/>
      <c r="M33" s="394"/>
    </row>
    <row r="34" spans="1:13" ht="24.75" customHeight="1">
      <c r="A34" s="370" t="s">
        <v>159</v>
      </c>
      <c r="B34" s="368"/>
      <c r="C34" s="634" t="s">
        <v>413</v>
      </c>
      <c r="D34" s="635"/>
      <c r="E34" s="369"/>
      <c r="F34" s="369"/>
      <c r="G34" s="369"/>
      <c r="H34" s="369"/>
      <c r="I34" s="365"/>
      <c r="J34" s="369"/>
      <c r="K34" s="369"/>
      <c r="L34" s="369"/>
      <c r="M34" s="394"/>
    </row>
    <row r="35" spans="1:13" ht="33" customHeight="1">
      <c r="A35" s="370" t="s">
        <v>160</v>
      </c>
      <c r="B35" s="371"/>
      <c r="C35" s="624" t="s">
        <v>685</v>
      </c>
      <c r="D35" s="625"/>
      <c r="E35" s="369"/>
      <c r="F35" s="369"/>
      <c r="G35" s="369"/>
      <c r="H35" s="369"/>
      <c r="I35" s="365"/>
      <c r="J35" s="369"/>
      <c r="K35" s="369"/>
      <c r="L35" s="369"/>
      <c r="M35" s="394"/>
    </row>
    <row r="36" spans="1:13" ht="29.25" customHeight="1">
      <c r="A36" s="370" t="s">
        <v>161</v>
      </c>
      <c r="B36" s="371"/>
      <c r="C36" s="639" t="s">
        <v>415</v>
      </c>
      <c r="D36" s="640"/>
      <c r="E36" s="369"/>
      <c r="F36" s="369"/>
      <c r="G36" s="369"/>
      <c r="H36" s="369"/>
      <c r="I36" s="365"/>
      <c r="J36" s="369"/>
      <c r="K36" s="369"/>
      <c r="L36" s="369"/>
      <c r="M36" s="394"/>
    </row>
    <row r="37" spans="1:13" ht="24.75" customHeight="1">
      <c r="A37" s="367" t="s">
        <v>162</v>
      </c>
      <c r="B37" s="371"/>
      <c r="C37" s="639" t="s">
        <v>686</v>
      </c>
      <c r="D37" s="640"/>
      <c r="E37" s="369"/>
      <c r="F37" s="369"/>
      <c r="G37" s="369"/>
      <c r="H37" s="369"/>
      <c r="I37" s="365"/>
      <c r="J37" s="369"/>
      <c r="K37" s="369"/>
      <c r="L37" s="369"/>
      <c r="M37" s="394"/>
    </row>
    <row r="38" spans="1:13" ht="12.75">
      <c r="A38" s="376" t="s">
        <v>417</v>
      </c>
      <c r="B38" s="377"/>
      <c r="C38" s="387"/>
      <c r="D38" s="198" t="s">
        <v>399</v>
      </c>
      <c r="E38" s="369"/>
      <c r="F38" s="369"/>
      <c r="G38" s="369"/>
      <c r="H38" s="369"/>
      <c r="I38" s="365"/>
      <c r="J38" s="369"/>
      <c r="K38" s="369"/>
      <c r="L38" s="369"/>
      <c r="M38" s="394"/>
    </row>
    <row r="39" spans="1:13" ht="12.75">
      <c r="A39" s="376" t="s">
        <v>418</v>
      </c>
      <c r="B39" s="377"/>
      <c r="C39" s="387"/>
      <c r="D39" s="198" t="s">
        <v>400</v>
      </c>
      <c r="E39" s="369"/>
      <c r="F39" s="369"/>
      <c r="G39" s="369"/>
      <c r="H39" s="369"/>
      <c r="I39" s="365"/>
      <c r="J39" s="369"/>
      <c r="K39" s="369"/>
      <c r="L39" s="369"/>
      <c r="M39" s="394"/>
    </row>
    <row r="40" spans="1:13" ht="12.75">
      <c r="A40" s="376" t="s">
        <v>419</v>
      </c>
      <c r="B40" s="377"/>
      <c r="C40" s="387"/>
      <c r="D40" s="198" t="s">
        <v>401</v>
      </c>
      <c r="E40" s="369"/>
      <c r="F40" s="369"/>
      <c r="G40" s="369"/>
      <c r="H40" s="369"/>
      <c r="I40" s="365"/>
      <c r="J40" s="369"/>
      <c r="K40" s="369"/>
      <c r="L40" s="369"/>
      <c r="M40" s="394"/>
    </row>
    <row r="41" spans="1:13" ht="12.75">
      <c r="A41" s="370" t="s">
        <v>163</v>
      </c>
      <c r="B41" s="371"/>
      <c r="C41" s="392" t="s">
        <v>363</v>
      </c>
      <c r="D41" s="373"/>
      <c r="E41" s="369"/>
      <c r="F41" s="369"/>
      <c r="G41" s="369"/>
      <c r="H41" s="369"/>
      <c r="I41" s="365"/>
      <c r="J41" s="369"/>
      <c r="K41" s="369"/>
      <c r="L41" s="369"/>
      <c r="M41" s="394"/>
    </row>
    <row r="42" spans="1:13" ht="26.25" customHeight="1">
      <c r="A42" s="367" t="s">
        <v>420</v>
      </c>
      <c r="B42" s="636" t="s">
        <v>687</v>
      </c>
      <c r="C42" s="637"/>
      <c r="D42" s="638"/>
      <c r="E42" s="369"/>
      <c r="F42" s="369"/>
      <c r="G42" s="369"/>
      <c r="H42" s="369"/>
      <c r="I42" s="365"/>
      <c r="J42" s="369"/>
      <c r="K42" s="369"/>
      <c r="L42" s="369"/>
      <c r="M42" s="394"/>
    </row>
    <row r="43" spans="1:13" ht="24.75" customHeight="1">
      <c r="A43" s="367" t="s">
        <v>422</v>
      </c>
      <c r="B43" s="641" t="s">
        <v>688</v>
      </c>
      <c r="C43" s="642"/>
      <c r="D43" s="643"/>
      <c r="E43" s="369"/>
      <c r="F43" s="369"/>
      <c r="G43" s="369"/>
      <c r="H43" s="369"/>
      <c r="I43" s="399">
        <v>1</v>
      </c>
      <c r="J43" s="400"/>
      <c r="K43" s="400"/>
      <c r="L43" s="400"/>
      <c r="M43" s="402">
        <v>1</v>
      </c>
    </row>
    <row r="44" spans="1:13" ht="24.75" customHeight="1">
      <c r="A44" s="367" t="s">
        <v>424</v>
      </c>
      <c r="B44" s="636" t="s">
        <v>689</v>
      </c>
      <c r="C44" s="637"/>
      <c r="D44" s="638"/>
      <c r="E44" s="369"/>
      <c r="F44" s="369"/>
      <c r="G44" s="369"/>
      <c r="H44" s="369"/>
      <c r="I44" s="399">
        <v>1</v>
      </c>
      <c r="J44" s="400"/>
      <c r="K44" s="400"/>
      <c r="L44" s="400"/>
      <c r="M44" s="402">
        <v>1</v>
      </c>
    </row>
    <row r="45" ht="12.75">
      <c r="A45" s="156" t="s">
        <v>690</v>
      </c>
    </row>
    <row r="46" ht="12.75">
      <c r="A46" s="393" t="s">
        <v>691</v>
      </c>
    </row>
  </sheetData>
  <sheetProtection/>
  <mergeCells count="27">
    <mergeCell ref="B44:D44"/>
    <mergeCell ref="C36:D36"/>
    <mergeCell ref="C37:D37"/>
    <mergeCell ref="B42:D42"/>
    <mergeCell ref="B43:D43"/>
    <mergeCell ref="C26:D26"/>
    <mergeCell ref="C27:D27"/>
    <mergeCell ref="B32:D32"/>
    <mergeCell ref="B33:D33"/>
    <mergeCell ref="C34:D34"/>
    <mergeCell ref="C35:D35"/>
    <mergeCell ref="M11:M12"/>
    <mergeCell ref="B14:D14"/>
    <mergeCell ref="C18:D18"/>
    <mergeCell ref="B23:D23"/>
    <mergeCell ref="B24:D24"/>
    <mergeCell ref="C25:D25"/>
    <mergeCell ref="A7:M7"/>
    <mergeCell ref="D8:M8"/>
    <mergeCell ref="A9:M9"/>
    <mergeCell ref="A11:A12"/>
    <mergeCell ref="B11:D12"/>
    <mergeCell ref="E11:E12"/>
    <mergeCell ref="F11:F12"/>
    <mergeCell ref="G11:I11"/>
    <mergeCell ref="J11:K11"/>
    <mergeCell ref="L11:L12"/>
  </mergeCells>
  <printOptions/>
  <pageMargins left="0.7" right="0.7" top="0.75" bottom="0.75" header="0.3" footer="0.3"/>
  <pageSetup fitToHeight="1" fitToWidth="1" orientation="portrait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showZeros="0" zoomScalePageLayoutView="0" workbookViewId="0" topLeftCell="A1">
      <selection activeCell="J6" sqref="J6"/>
    </sheetView>
  </sheetViews>
  <sheetFormatPr defaultColWidth="9.140625" defaultRowHeight="12.75"/>
  <cols>
    <col min="1" max="1" width="4.140625" style="1" customWidth="1"/>
    <col min="2" max="2" width="0.2890625" style="149" customWidth="1"/>
    <col min="3" max="3" width="1.57421875" style="149" customWidth="1"/>
    <col min="4" max="4" width="21.8515625" style="149" customWidth="1"/>
    <col min="5" max="5" width="6.140625" style="149" customWidth="1"/>
    <col min="6" max="6" width="7.00390625" style="149" customWidth="1"/>
    <col min="7" max="7" width="7.140625" style="149" customWidth="1"/>
    <col min="8" max="8" width="8.28125" style="149" customWidth="1"/>
    <col min="9" max="9" width="7.8515625" style="149" customWidth="1"/>
    <col min="10" max="10" width="13.421875" style="149" customWidth="1"/>
    <col min="11" max="11" width="9.421875" style="149" customWidth="1"/>
    <col min="12" max="12" width="8.28125" style="149" customWidth="1"/>
    <col min="13" max="13" width="10.7109375" style="149" customWidth="1"/>
    <col min="14" max="14" width="8.28125" style="149" customWidth="1"/>
    <col min="15" max="15" width="10.8515625" style="149" customWidth="1"/>
    <col min="16" max="16" width="7.7109375" style="149" customWidth="1"/>
    <col min="17" max="17" width="8.28125" style="149" customWidth="1"/>
    <col min="18" max="18" width="11.140625" style="149" customWidth="1"/>
    <col min="19" max="16384" width="9.140625" style="149" customWidth="1"/>
  </cols>
  <sheetData>
    <row r="1" ht="12.75">
      <c r="N1" s="179" t="s">
        <v>653</v>
      </c>
    </row>
    <row r="2" spans="14:18" ht="12.75">
      <c r="N2" s="180" t="s">
        <v>380</v>
      </c>
      <c r="O2" s="181"/>
      <c r="P2" s="181"/>
      <c r="Q2" s="181"/>
      <c r="R2" s="181"/>
    </row>
    <row r="3" spans="13:17" ht="14.25" customHeight="1">
      <c r="M3" s="1"/>
      <c r="N3" s="1" t="s">
        <v>132</v>
      </c>
      <c r="O3" s="1"/>
      <c r="P3" s="1"/>
      <c r="Q3" s="1"/>
    </row>
    <row r="4" spans="13:18" ht="12" customHeight="1">
      <c r="M4" s="1"/>
      <c r="N4" s="1"/>
      <c r="O4" s="1"/>
      <c r="P4" s="1"/>
      <c r="Q4" s="1"/>
      <c r="R4" s="1"/>
    </row>
    <row r="5" spans="13:18" ht="4.5" customHeight="1" hidden="1">
      <c r="M5" s="1"/>
      <c r="N5" s="1"/>
      <c r="O5" s="1"/>
      <c r="P5" s="1"/>
      <c r="Q5" s="1"/>
      <c r="R5" s="1"/>
    </row>
    <row r="6" spans="10:18" ht="18.75" customHeight="1">
      <c r="J6" s="428" t="s">
        <v>648</v>
      </c>
      <c r="M6" s="1"/>
      <c r="N6" s="1"/>
      <c r="O6" s="1"/>
      <c r="P6" s="1"/>
      <c r="Q6" s="1"/>
      <c r="R6" s="1"/>
    </row>
    <row r="7" spans="10:18" ht="6.75" customHeight="1">
      <c r="J7" s="428"/>
      <c r="M7" s="1"/>
      <c r="N7" s="1"/>
      <c r="O7" s="1"/>
      <c r="P7" s="1"/>
      <c r="Q7" s="1"/>
      <c r="R7" s="1"/>
    </row>
    <row r="8" spans="1:18" ht="31.5" customHeight="1">
      <c r="A8" s="447" t="s">
        <v>381</v>
      </c>
      <c r="B8" s="447"/>
      <c r="C8" s="447"/>
      <c r="D8" s="447"/>
      <c r="E8" s="447"/>
      <c r="F8" s="447"/>
      <c r="G8" s="447"/>
      <c r="H8" s="447"/>
      <c r="I8" s="447"/>
      <c r="J8" s="447"/>
      <c r="K8" s="447"/>
      <c r="L8" s="447"/>
      <c r="M8" s="447"/>
      <c r="N8" s="447"/>
      <c r="O8" s="447"/>
      <c r="P8" s="447"/>
      <c r="Q8" s="447"/>
      <c r="R8" s="447"/>
    </row>
    <row r="9" ht="3" customHeight="1"/>
    <row r="10" spans="1:18" ht="22.5" customHeight="1">
      <c r="A10" s="447" t="s">
        <v>382</v>
      </c>
      <c r="B10" s="447"/>
      <c r="C10" s="447"/>
      <c r="D10" s="447"/>
      <c r="E10" s="447"/>
      <c r="F10" s="447"/>
      <c r="G10" s="447"/>
      <c r="H10" s="447"/>
      <c r="I10" s="447"/>
      <c r="J10" s="447"/>
      <c r="K10" s="447"/>
      <c r="L10" s="447"/>
      <c r="M10" s="447"/>
      <c r="N10" s="447"/>
      <c r="O10" s="447"/>
      <c r="P10" s="447"/>
      <c r="Q10" s="447"/>
      <c r="R10" s="447"/>
    </row>
    <row r="11" ht="4.5" customHeight="1"/>
    <row r="12" spans="1:18" ht="27" customHeight="1">
      <c r="A12" s="604" t="s">
        <v>383</v>
      </c>
      <c r="B12" s="661" t="s">
        <v>6</v>
      </c>
      <c r="C12" s="661"/>
      <c r="D12" s="661"/>
      <c r="E12" s="604" t="s">
        <v>95</v>
      </c>
      <c r="F12" s="604" t="s">
        <v>96</v>
      </c>
      <c r="G12" s="604"/>
      <c r="H12" s="604" t="s">
        <v>384</v>
      </c>
      <c r="I12" s="604" t="s">
        <v>385</v>
      </c>
      <c r="J12" s="604" t="s">
        <v>99</v>
      </c>
      <c r="K12" s="604" t="s">
        <v>386</v>
      </c>
      <c r="L12" s="604" t="s">
        <v>387</v>
      </c>
      <c r="M12" s="604" t="s">
        <v>102</v>
      </c>
      <c r="N12" s="604" t="s">
        <v>0</v>
      </c>
      <c r="O12" s="604"/>
      <c r="P12" s="604" t="s">
        <v>388</v>
      </c>
      <c r="Q12" s="604" t="s">
        <v>389</v>
      </c>
      <c r="R12" s="604" t="s">
        <v>136</v>
      </c>
    </row>
    <row r="13" spans="1:18" ht="51">
      <c r="A13" s="604"/>
      <c r="B13" s="661"/>
      <c r="C13" s="661"/>
      <c r="D13" s="661"/>
      <c r="E13" s="604"/>
      <c r="F13" s="183" t="s">
        <v>390</v>
      </c>
      <c r="G13" s="183" t="s">
        <v>391</v>
      </c>
      <c r="H13" s="604"/>
      <c r="I13" s="604"/>
      <c r="J13" s="604"/>
      <c r="K13" s="604"/>
      <c r="L13" s="604"/>
      <c r="M13" s="604"/>
      <c r="N13" s="183" t="s">
        <v>392</v>
      </c>
      <c r="O13" s="183" t="s">
        <v>0</v>
      </c>
      <c r="P13" s="604"/>
      <c r="Q13" s="604"/>
      <c r="R13" s="604"/>
    </row>
    <row r="14" spans="1:18" ht="12.75">
      <c r="A14" s="185">
        <v>1</v>
      </c>
      <c r="B14" s="658">
        <v>2</v>
      </c>
      <c r="C14" s="658"/>
      <c r="D14" s="658"/>
      <c r="E14" s="185">
        <v>3</v>
      </c>
      <c r="F14" s="185">
        <v>4</v>
      </c>
      <c r="G14" s="185">
        <v>5</v>
      </c>
      <c r="H14" s="185">
        <v>6</v>
      </c>
      <c r="I14" s="185">
        <v>7</v>
      </c>
      <c r="J14" s="185">
        <v>8</v>
      </c>
      <c r="K14" s="185">
        <v>9</v>
      </c>
      <c r="L14" s="185">
        <v>10</v>
      </c>
      <c r="M14" s="185">
        <v>11</v>
      </c>
      <c r="N14" s="185">
        <v>12</v>
      </c>
      <c r="O14" s="185">
        <v>13</v>
      </c>
      <c r="P14" s="185">
        <v>14</v>
      </c>
      <c r="Q14" s="185">
        <v>15</v>
      </c>
      <c r="R14" s="185">
        <v>16</v>
      </c>
    </row>
    <row r="15" spans="1:18" ht="39.75" customHeight="1">
      <c r="A15" s="184" t="s">
        <v>138</v>
      </c>
      <c r="B15" s="608" t="s">
        <v>393</v>
      </c>
      <c r="C15" s="659"/>
      <c r="D15" s="660"/>
      <c r="E15" s="338"/>
      <c r="F15" s="338"/>
      <c r="G15" s="338"/>
      <c r="H15" s="338"/>
      <c r="I15" s="338"/>
      <c r="J15" s="338">
        <v>2172.15</v>
      </c>
      <c r="K15" s="338">
        <v>16131.97</v>
      </c>
      <c r="L15" s="338"/>
      <c r="M15" s="338">
        <v>6053.93</v>
      </c>
      <c r="N15" s="338"/>
      <c r="O15" s="338">
        <v>16266.51</v>
      </c>
      <c r="P15" s="338"/>
      <c r="Q15" s="338"/>
      <c r="R15" s="338">
        <v>40624.56</v>
      </c>
    </row>
    <row r="16" spans="1:18" ht="25.5" customHeight="1">
      <c r="A16" s="23" t="s">
        <v>139</v>
      </c>
      <c r="B16" s="186"/>
      <c r="C16" s="466" t="s">
        <v>394</v>
      </c>
      <c r="D16" s="650"/>
      <c r="E16" s="339"/>
      <c r="F16" s="307"/>
      <c r="G16" s="307"/>
      <c r="H16" s="307"/>
      <c r="I16" s="307"/>
      <c r="J16" s="307"/>
      <c r="K16" s="307"/>
      <c r="L16" s="307"/>
      <c r="M16" s="307"/>
      <c r="N16" s="307"/>
      <c r="O16" s="307"/>
      <c r="P16" s="307"/>
      <c r="Q16" s="307"/>
      <c r="R16" s="338"/>
    </row>
    <row r="17" spans="1:18" ht="25.5">
      <c r="A17" s="187" t="s">
        <v>350</v>
      </c>
      <c r="B17" s="188" t="s">
        <v>395</v>
      </c>
      <c r="C17" s="189"/>
      <c r="D17" s="14" t="s">
        <v>396</v>
      </c>
      <c r="E17" s="339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38"/>
    </row>
    <row r="18" spans="1:18" ht="25.5">
      <c r="A18" s="185" t="s">
        <v>352</v>
      </c>
      <c r="B18" s="189"/>
      <c r="C18" s="189"/>
      <c r="D18" s="190" t="s">
        <v>397</v>
      </c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38"/>
      <c r="Q18" s="338"/>
      <c r="R18" s="338">
        <f aca="true" t="shared" si="0" ref="R18:R23">SUM(E18:Q18)</f>
        <v>0</v>
      </c>
    </row>
    <row r="19" spans="1:18" ht="51" customHeight="1">
      <c r="A19" s="23" t="s">
        <v>142</v>
      </c>
      <c r="B19" s="459" t="s">
        <v>398</v>
      </c>
      <c r="C19" s="655"/>
      <c r="D19" s="656"/>
      <c r="E19" s="339"/>
      <c r="F19" s="307"/>
      <c r="G19" s="307"/>
      <c r="H19" s="307"/>
      <c r="I19" s="307"/>
      <c r="J19" s="338"/>
      <c r="K19" s="307"/>
      <c r="L19" s="307"/>
      <c r="M19" s="307"/>
      <c r="N19" s="307"/>
      <c r="O19" s="307"/>
      <c r="P19" s="338"/>
      <c r="Q19" s="338"/>
      <c r="R19" s="338">
        <f t="shared" si="0"/>
        <v>0</v>
      </c>
    </row>
    <row r="20" spans="1:18" ht="12.75">
      <c r="A20" s="185" t="s">
        <v>355</v>
      </c>
      <c r="B20" s="191"/>
      <c r="C20" s="189"/>
      <c r="D20" s="14" t="s">
        <v>399</v>
      </c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38"/>
      <c r="Q20" s="338"/>
      <c r="R20" s="338">
        <f t="shared" si="0"/>
        <v>0</v>
      </c>
    </row>
    <row r="21" spans="1:18" ht="12.75">
      <c r="A21" s="23" t="s">
        <v>357</v>
      </c>
      <c r="B21" s="191"/>
      <c r="C21" s="189"/>
      <c r="D21" s="14" t="s">
        <v>400</v>
      </c>
      <c r="E21" s="339"/>
      <c r="F21" s="307"/>
      <c r="G21" s="307"/>
      <c r="H21" s="307"/>
      <c r="I21" s="307"/>
      <c r="J21" s="307"/>
      <c r="K21" s="307"/>
      <c r="L21" s="307"/>
      <c r="M21" s="307"/>
      <c r="N21" s="307"/>
      <c r="O21" s="307"/>
      <c r="P21" s="338"/>
      <c r="Q21" s="338"/>
      <c r="R21" s="338">
        <f t="shared" si="0"/>
        <v>0</v>
      </c>
    </row>
    <row r="22" spans="1:18" ht="12.75">
      <c r="A22" s="23" t="s">
        <v>359</v>
      </c>
      <c r="B22" s="191"/>
      <c r="C22" s="189"/>
      <c r="D22" s="14" t="s">
        <v>401</v>
      </c>
      <c r="E22" s="339"/>
      <c r="F22" s="307"/>
      <c r="G22" s="307"/>
      <c r="H22" s="307"/>
      <c r="I22" s="307"/>
      <c r="J22" s="307"/>
      <c r="K22" s="307"/>
      <c r="L22" s="307"/>
      <c r="M22" s="307"/>
      <c r="N22" s="307"/>
      <c r="O22" s="307"/>
      <c r="P22" s="338"/>
      <c r="Q22" s="338"/>
      <c r="R22" s="338">
        <f t="shared" si="0"/>
        <v>0</v>
      </c>
    </row>
    <row r="23" spans="1:18" ht="15" customHeight="1">
      <c r="A23" s="23" t="s">
        <v>144</v>
      </c>
      <c r="B23" s="186"/>
      <c r="C23" s="466" t="s">
        <v>363</v>
      </c>
      <c r="D23" s="650"/>
      <c r="E23" s="339"/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38"/>
      <c r="Q23" s="338"/>
      <c r="R23" s="338">
        <f t="shared" si="0"/>
        <v>0</v>
      </c>
    </row>
    <row r="24" spans="1:18" ht="54.75" customHeight="1">
      <c r="A24" s="184" t="s">
        <v>146</v>
      </c>
      <c r="B24" s="657" t="s">
        <v>402</v>
      </c>
      <c r="C24" s="657"/>
      <c r="D24" s="657"/>
      <c r="E24" s="338"/>
      <c r="F24" s="338"/>
      <c r="G24" s="338"/>
      <c r="H24" s="338"/>
      <c r="I24" s="338"/>
      <c r="J24" s="338">
        <f>+J15+J16-J19-J23</f>
        <v>2172.15</v>
      </c>
      <c r="K24" s="338">
        <v>16131.97</v>
      </c>
      <c r="L24" s="338">
        <f aca="true" t="shared" si="1" ref="L24:Q24">+L15+L16-L19-L23</f>
        <v>0</v>
      </c>
      <c r="M24" s="338">
        <v>6053.93</v>
      </c>
      <c r="N24" s="338">
        <f t="shared" si="1"/>
        <v>0</v>
      </c>
      <c r="O24" s="338">
        <f>+O15+O16-O19-O23</f>
        <v>16266.51</v>
      </c>
      <c r="P24" s="338">
        <f t="shared" si="1"/>
        <v>0</v>
      </c>
      <c r="Q24" s="338">
        <f t="shared" si="1"/>
        <v>0</v>
      </c>
      <c r="R24" s="338">
        <v>40624.56</v>
      </c>
    </row>
    <row r="25" spans="1:18" ht="39.75" customHeight="1">
      <c r="A25" s="184" t="s">
        <v>148</v>
      </c>
      <c r="B25" s="610" t="s">
        <v>403</v>
      </c>
      <c r="C25" s="647"/>
      <c r="D25" s="648"/>
      <c r="E25" s="338" t="s">
        <v>404</v>
      </c>
      <c r="F25" s="338"/>
      <c r="G25" s="338"/>
      <c r="H25" s="338"/>
      <c r="I25" s="338"/>
      <c r="J25" s="338">
        <v>-2172.15</v>
      </c>
      <c r="K25" s="338">
        <v>-9043.43</v>
      </c>
      <c r="L25" s="338"/>
      <c r="M25" s="338">
        <v>-6053.93</v>
      </c>
      <c r="N25" s="307" t="s">
        <v>404</v>
      </c>
      <c r="O25" s="338">
        <v>-16266.51</v>
      </c>
      <c r="P25" s="338" t="s">
        <v>404</v>
      </c>
      <c r="Q25" s="338" t="s">
        <v>404</v>
      </c>
      <c r="R25" s="338">
        <v>-33536.02</v>
      </c>
    </row>
    <row r="26" spans="1:18" ht="39.75" customHeight="1">
      <c r="A26" s="185" t="s">
        <v>150</v>
      </c>
      <c r="B26" s="191"/>
      <c r="C26" s="466" t="s">
        <v>405</v>
      </c>
      <c r="D26" s="650"/>
      <c r="E26" s="307" t="s">
        <v>404</v>
      </c>
      <c r="F26" s="307"/>
      <c r="G26" s="307"/>
      <c r="H26" s="307"/>
      <c r="I26" s="307"/>
      <c r="J26" s="307"/>
      <c r="K26" s="307"/>
      <c r="L26" s="307"/>
      <c r="M26" s="307"/>
      <c r="N26" s="307" t="s">
        <v>404</v>
      </c>
      <c r="O26" s="338"/>
      <c r="P26" s="307" t="s">
        <v>404</v>
      </c>
      <c r="Q26" s="307" t="s">
        <v>404</v>
      </c>
      <c r="R26" s="338">
        <f>+J26+K26+L26+M26+O26</f>
        <v>0</v>
      </c>
    </row>
    <row r="27" spans="1:18" ht="38.25" customHeight="1">
      <c r="A27" s="185" t="s">
        <v>152</v>
      </c>
      <c r="B27" s="191"/>
      <c r="C27" s="466" t="s">
        <v>406</v>
      </c>
      <c r="D27" s="650"/>
      <c r="E27" s="307" t="s">
        <v>404</v>
      </c>
      <c r="F27" s="307"/>
      <c r="G27" s="307"/>
      <c r="H27" s="307"/>
      <c r="I27" s="307"/>
      <c r="J27" s="307"/>
      <c r="K27" s="307">
        <v>-2688.72</v>
      </c>
      <c r="L27" s="307"/>
      <c r="M27" s="307"/>
      <c r="N27" s="307" t="s">
        <v>404</v>
      </c>
      <c r="O27" s="307"/>
      <c r="P27" s="307" t="s">
        <v>404</v>
      </c>
      <c r="Q27" s="307" t="s">
        <v>404</v>
      </c>
      <c r="R27" s="338">
        <v>-2688.72</v>
      </c>
    </row>
    <row r="28" spans="1:18" ht="51" customHeight="1">
      <c r="A28" s="185" t="s">
        <v>154</v>
      </c>
      <c r="B28" s="191"/>
      <c r="C28" s="466" t="s">
        <v>407</v>
      </c>
      <c r="D28" s="650"/>
      <c r="E28" s="307" t="s">
        <v>404</v>
      </c>
      <c r="F28" s="307"/>
      <c r="G28" s="307"/>
      <c r="H28" s="307"/>
      <c r="I28" s="307"/>
      <c r="J28" s="307"/>
      <c r="K28" s="307"/>
      <c r="L28" s="307"/>
      <c r="M28" s="307"/>
      <c r="N28" s="307" t="s">
        <v>404</v>
      </c>
      <c r="O28" s="338"/>
      <c r="P28" s="307" t="s">
        <v>404</v>
      </c>
      <c r="Q28" s="307" t="s">
        <v>404</v>
      </c>
      <c r="R28" s="338"/>
    </row>
    <row r="29" spans="1:18" ht="12.75">
      <c r="A29" s="192" t="s">
        <v>408</v>
      </c>
      <c r="B29" s="193"/>
      <c r="C29" s="29"/>
      <c r="D29" s="194" t="s">
        <v>399</v>
      </c>
      <c r="E29" s="307" t="s">
        <v>404</v>
      </c>
      <c r="F29" s="307"/>
      <c r="G29" s="307"/>
      <c r="H29" s="307"/>
      <c r="I29" s="307"/>
      <c r="J29" s="307"/>
      <c r="K29" s="307"/>
      <c r="L29" s="307"/>
      <c r="M29" s="307"/>
      <c r="N29" s="307" t="s">
        <v>404</v>
      </c>
      <c r="O29" s="338"/>
      <c r="P29" s="307" t="s">
        <v>404</v>
      </c>
      <c r="Q29" s="307" t="s">
        <v>404</v>
      </c>
      <c r="R29" s="338"/>
    </row>
    <row r="30" spans="1:18" ht="12.75">
      <c r="A30" s="192" t="s">
        <v>409</v>
      </c>
      <c r="B30" s="193"/>
      <c r="C30" s="29"/>
      <c r="D30" s="194" t="s">
        <v>400</v>
      </c>
      <c r="E30" s="307" t="s">
        <v>404</v>
      </c>
      <c r="F30" s="307"/>
      <c r="G30" s="307"/>
      <c r="H30" s="307"/>
      <c r="I30" s="307"/>
      <c r="J30" s="307"/>
      <c r="K30" s="307"/>
      <c r="L30" s="307"/>
      <c r="M30" s="307"/>
      <c r="N30" s="307" t="s">
        <v>404</v>
      </c>
      <c r="O30" s="338"/>
      <c r="P30" s="307" t="s">
        <v>404</v>
      </c>
      <c r="Q30" s="307" t="s">
        <v>404</v>
      </c>
      <c r="R30" s="338"/>
    </row>
    <row r="31" spans="1:18" ht="12.75">
      <c r="A31" s="192" t="s">
        <v>410</v>
      </c>
      <c r="B31" s="193"/>
      <c r="C31" s="29"/>
      <c r="D31" s="194" t="s">
        <v>401</v>
      </c>
      <c r="E31" s="307" t="s">
        <v>404</v>
      </c>
      <c r="F31" s="307"/>
      <c r="G31" s="307"/>
      <c r="H31" s="307"/>
      <c r="I31" s="307"/>
      <c r="J31" s="307"/>
      <c r="K31" s="307"/>
      <c r="L31" s="307"/>
      <c r="M31" s="307"/>
      <c r="N31" s="307" t="s">
        <v>404</v>
      </c>
      <c r="O31" s="338"/>
      <c r="P31" s="307" t="s">
        <v>404</v>
      </c>
      <c r="Q31" s="307" t="s">
        <v>404</v>
      </c>
      <c r="R31" s="338"/>
    </row>
    <row r="32" spans="1:18" ht="15" customHeight="1">
      <c r="A32" s="185" t="s">
        <v>155</v>
      </c>
      <c r="B32" s="193"/>
      <c r="C32" s="645" t="s">
        <v>363</v>
      </c>
      <c r="D32" s="646"/>
      <c r="E32" s="307" t="s">
        <v>404</v>
      </c>
      <c r="F32" s="307"/>
      <c r="G32" s="307"/>
      <c r="H32" s="307"/>
      <c r="I32" s="307"/>
      <c r="J32" s="307"/>
      <c r="K32" s="307"/>
      <c r="L32" s="307"/>
      <c r="M32" s="307"/>
      <c r="N32" s="307" t="s">
        <v>404</v>
      </c>
      <c r="O32" s="338"/>
      <c r="P32" s="307" t="s">
        <v>404</v>
      </c>
      <c r="Q32" s="307" t="s">
        <v>404</v>
      </c>
      <c r="R32" s="338"/>
    </row>
    <row r="33" spans="1:18" ht="54.75" customHeight="1">
      <c r="A33" s="184" t="s">
        <v>156</v>
      </c>
      <c r="B33" s="610" t="s">
        <v>411</v>
      </c>
      <c r="C33" s="647"/>
      <c r="D33" s="648"/>
      <c r="E33" s="338" t="s">
        <v>404</v>
      </c>
      <c r="F33" s="338"/>
      <c r="G33" s="338"/>
      <c r="H33" s="338"/>
      <c r="I33" s="338"/>
      <c r="J33" s="338">
        <f>+J25+J27+J31</f>
        <v>-2172.15</v>
      </c>
      <c r="K33" s="338">
        <v>-11732.15</v>
      </c>
      <c r="L33" s="338">
        <f>+L25+L27+L31</f>
        <v>0</v>
      </c>
      <c r="M33" s="338">
        <v>-6053.93</v>
      </c>
      <c r="N33" s="307" t="s">
        <v>404</v>
      </c>
      <c r="O33" s="338">
        <v>-16266.51</v>
      </c>
      <c r="P33" s="338" t="s">
        <v>404</v>
      </c>
      <c r="Q33" s="338" t="s">
        <v>404</v>
      </c>
      <c r="R33" s="338">
        <v>-36224.74</v>
      </c>
    </row>
    <row r="34" spans="1:18" ht="39.75" customHeight="1">
      <c r="A34" s="184" t="s">
        <v>157</v>
      </c>
      <c r="B34" s="651" t="s">
        <v>412</v>
      </c>
      <c r="C34" s="629"/>
      <c r="D34" s="648"/>
      <c r="E34" s="338" t="s">
        <v>404</v>
      </c>
      <c r="F34" s="338"/>
      <c r="G34" s="338"/>
      <c r="H34" s="338"/>
      <c r="I34" s="340"/>
      <c r="J34" s="338"/>
      <c r="K34" s="338"/>
      <c r="L34" s="340"/>
      <c r="M34" s="338"/>
      <c r="N34" s="307" t="s">
        <v>404</v>
      </c>
      <c r="O34" s="338"/>
      <c r="P34" s="338"/>
      <c r="Q34" s="338"/>
      <c r="R34" s="338"/>
    </row>
    <row r="35" spans="1:18" ht="39.75" customHeight="1">
      <c r="A35" s="185" t="s">
        <v>159</v>
      </c>
      <c r="B35" s="191"/>
      <c r="C35" s="466" t="s">
        <v>413</v>
      </c>
      <c r="D35" s="650"/>
      <c r="E35" s="307" t="s">
        <v>404</v>
      </c>
      <c r="F35" s="307"/>
      <c r="G35" s="307"/>
      <c r="H35" s="307"/>
      <c r="I35" s="341"/>
      <c r="J35" s="307"/>
      <c r="K35" s="307"/>
      <c r="L35" s="341"/>
      <c r="M35" s="307"/>
      <c r="N35" s="307" t="s">
        <v>404</v>
      </c>
      <c r="O35" s="307"/>
      <c r="P35" s="307"/>
      <c r="Q35" s="307"/>
      <c r="R35" s="307"/>
    </row>
    <row r="36" spans="1:18" ht="29.25" customHeight="1">
      <c r="A36" s="185" t="s">
        <v>160</v>
      </c>
      <c r="B36" s="191"/>
      <c r="C36" s="466" t="s">
        <v>414</v>
      </c>
      <c r="D36" s="650"/>
      <c r="E36" s="307" t="s">
        <v>404</v>
      </c>
      <c r="F36" s="307"/>
      <c r="G36" s="307"/>
      <c r="H36" s="307"/>
      <c r="I36" s="341"/>
      <c r="J36" s="307"/>
      <c r="K36" s="307"/>
      <c r="L36" s="341"/>
      <c r="M36" s="307"/>
      <c r="N36" s="307" t="s">
        <v>404</v>
      </c>
      <c r="O36" s="307"/>
      <c r="P36" s="307"/>
      <c r="Q36" s="307"/>
      <c r="R36" s="307"/>
    </row>
    <row r="37" spans="1:18" ht="39.75" customHeight="1">
      <c r="A37" s="185" t="s">
        <v>161</v>
      </c>
      <c r="B37" s="191"/>
      <c r="C37" s="466" t="s">
        <v>415</v>
      </c>
      <c r="D37" s="650"/>
      <c r="E37" s="307" t="s">
        <v>404</v>
      </c>
      <c r="F37" s="307"/>
      <c r="G37" s="307"/>
      <c r="H37" s="307"/>
      <c r="I37" s="341"/>
      <c r="J37" s="307"/>
      <c r="K37" s="307"/>
      <c r="L37" s="341"/>
      <c r="M37" s="307"/>
      <c r="N37" s="307" t="s">
        <v>404</v>
      </c>
      <c r="O37" s="307"/>
      <c r="P37" s="307"/>
      <c r="Q37" s="307"/>
      <c r="R37" s="307"/>
    </row>
    <row r="38" spans="1:18" ht="45.75" customHeight="1">
      <c r="A38" s="185" t="s">
        <v>162</v>
      </c>
      <c r="B38" s="191"/>
      <c r="C38" s="466" t="s">
        <v>416</v>
      </c>
      <c r="D38" s="650"/>
      <c r="E38" s="307" t="s">
        <v>404</v>
      </c>
      <c r="F38" s="307"/>
      <c r="G38" s="307"/>
      <c r="H38" s="307"/>
      <c r="I38" s="341"/>
      <c r="J38" s="307"/>
      <c r="K38" s="307"/>
      <c r="L38" s="341"/>
      <c r="M38" s="307"/>
      <c r="N38" s="307" t="s">
        <v>404</v>
      </c>
      <c r="O38" s="307"/>
      <c r="P38" s="307"/>
      <c r="Q38" s="307"/>
      <c r="R38" s="307"/>
    </row>
    <row r="39" spans="1:18" ht="12.75">
      <c r="A39" s="192" t="s">
        <v>417</v>
      </c>
      <c r="B39" s="193"/>
      <c r="C39" s="29"/>
      <c r="D39" s="194" t="s">
        <v>399</v>
      </c>
      <c r="E39" s="307" t="s">
        <v>404</v>
      </c>
      <c r="F39" s="307"/>
      <c r="G39" s="307"/>
      <c r="H39" s="307"/>
      <c r="I39" s="341"/>
      <c r="J39" s="307"/>
      <c r="K39" s="307"/>
      <c r="L39" s="341"/>
      <c r="M39" s="307"/>
      <c r="N39" s="307" t="s">
        <v>404</v>
      </c>
      <c r="O39" s="307"/>
      <c r="P39" s="307"/>
      <c r="Q39" s="307"/>
      <c r="R39" s="307"/>
    </row>
    <row r="40" spans="1:18" ht="12.75">
      <c r="A40" s="192" t="s">
        <v>418</v>
      </c>
      <c r="B40" s="193"/>
      <c r="C40" s="29"/>
      <c r="D40" s="194" t="s">
        <v>400</v>
      </c>
      <c r="E40" s="307" t="s">
        <v>404</v>
      </c>
      <c r="F40" s="307"/>
      <c r="G40" s="307"/>
      <c r="H40" s="307"/>
      <c r="I40" s="341"/>
      <c r="J40" s="307"/>
      <c r="K40" s="307"/>
      <c r="L40" s="341"/>
      <c r="M40" s="307"/>
      <c r="N40" s="307" t="s">
        <v>404</v>
      </c>
      <c r="O40" s="307"/>
      <c r="P40" s="307"/>
      <c r="Q40" s="307"/>
      <c r="R40" s="307"/>
    </row>
    <row r="41" spans="1:18" ht="12.75">
      <c r="A41" s="192" t="s">
        <v>419</v>
      </c>
      <c r="B41" s="193"/>
      <c r="C41" s="29"/>
      <c r="D41" s="194" t="s">
        <v>401</v>
      </c>
      <c r="E41" s="307" t="s">
        <v>404</v>
      </c>
      <c r="F41" s="307"/>
      <c r="G41" s="307"/>
      <c r="H41" s="307"/>
      <c r="I41" s="341"/>
      <c r="J41" s="307"/>
      <c r="K41" s="307"/>
      <c r="L41" s="341"/>
      <c r="M41" s="307"/>
      <c r="N41" s="307" t="s">
        <v>404</v>
      </c>
      <c r="O41" s="307"/>
      <c r="P41" s="307"/>
      <c r="Q41" s="307"/>
      <c r="R41" s="307"/>
    </row>
    <row r="42" spans="1:18" ht="15" customHeight="1">
      <c r="A42" s="185" t="s">
        <v>163</v>
      </c>
      <c r="B42" s="193"/>
      <c r="C42" s="645" t="s">
        <v>363</v>
      </c>
      <c r="D42" s="646"/>
      <c r="E42" s="307" t="s">
        <v>404</v>
      </c>
      <c r="F42" s="307"/>
      <c r="G42" s="307"/>
      <c r="H42" s="307"/>
      <c r="I42" s="341"/>
      <c r="J42" s="341"/>
      <c r="K42" s="341"/>
      <c r="L42" s="341"/>
      <c r="M42" s="307"/>
      <c r="N42" s="307" t="s">
        <v>404</v>
      </c>
      <c r="O42" s="307"/>
      <c r="P42" s="307"/>
      <c r="Q42" s="307"/>
      <c r="R42" s="307"/>
    </row>
    <row r="43" spans="1:18" ht="54.75" customHeight="1">
      <c r="A43" s="184" t="s">
        <v>420</v>
      </c>
      <c r="B43" s="649" t="s">
        <v>421</v>
      </c>
      <c r="C43" s="649"/>
      <c r="D43" s="649"/>
      <c r="E43" s="338" t="s">
        <v>404</v>
      </c>
      <c r="F43" s="338"/>
      <c r="G43" s="338"/>
      <c r="H43" s="338"/>
      <c r="I43" s="338"/>
      <c r="J43" s="338"/>
      <c r="K43" s="338"/>
      <c r="L43" s="338"/>
      <c r="M43" s="338"/>
      <c r="N43" s="338" t="s">
        <v>404</v>
      </c>
      <c r="O43" s="338"/>
      <c r="P43" s="338"/>
      <c r="Q43" s="338"/>
      <c r="R43" s="338"/>
    </row>
    <row r="44" spans="1:18" ht="30.75" customHeight="1">
      <c r="A44" s="184" t="s">
        <v>422</v>
      </c>
      <c r="B44" s="651" t="s">
        <v>423</v>
      </c>
      <c r="C44" s="629"/>
      <c r="D44" s="652"/>
      <c r="E44" s="338"/>
      <c r="F44" s="338" t="s">
        <v>404</v>
      </c>
      <c r="G44" s="338" t="s">
        <v>404</v>
      </c>
      <c r="H44" s="338" t="s">
        <v>404</v>
      </c>
      <c r="I44" s="338"/>
      <c r="J44" s="338" t="s">
        <v>404</v>
      </c>
      <c r="K44" s="338" t="s">
        <v>404</v>
      </c>
      <c r="L44" s="338"/>
      <c r="M44" s="338" t="s">
        <v>404</v>
      </c>
      <c r="N44" s="338"/>
      <c r="O44" s="338" t="s">
        <v>404</v>
      </c>
      <c r="P44" s="338" t="s">
        <v>404</v>
      </c>
      <c r="Q44" s="338" t="s">
        <v>404</v>
      </c>
      <c r="R44" s="338"/>
    </row>
    <row r="45" spans="1:18" ht="45" customHeight="1">
      <c r="A45" s="185" t="s">
        <v>424</v>
      </c>
      <c r="B45" s="459" t="s">
        <v>425</v>
      </c>
      <c r="C45" s="653"/>
      <c r="D45" s="654"/>
      <c r="E45" s="338"/>
      <c r="F45" s="338"/>
      <c r="G45" s="338"/>
      <c r="H45" s="338"/>
      <c r="I45" s="338"/>
      <c r="J45" s="338"/>
      <c r="K45" s="338"/>
      <c r="L45" s="338"/>
      <c r="M45" s="338"/>
      <c r="N45" s="338"/>
      <c r="O45" s="338"/>
      <c r="P45" s="338"/>
      <c r="Q45" s="338"/>
      <c r="R45" s="338"/>
    </row>
    <row r="46" spans="1:18" ht="39.75" customHeight="1">
      <c r="A46" s="185" t="s">
        <v>426</v>
      </c>
      <c r="B46" s="191"/>
      <c r="C46" s="466" t="s">
        <v>427</v>
      </c>
      <c r="D46" s="650"/>
      <c r="E46" s="307"/>
      <c r="F46" s="307" t="s">
        <v>404</v>
      </c>
      <c r="G46" s="307" t="s">
        <v>404</v>
      </c>
      <c r="H46" s="307" t="s">
        <v>404</v>
      </c>
      <c r="I46" s="307"/>
      <c r="J46" s="307" t="s">
        <v>404</v>
      </c>
      <c r="K46" s="307" t="s">
        <v>404</v>
      </c>
      <c r="L46" s="307"/>
      <c r="M46" s="307" t="s">
        <v>404</v>
      </c>
      <c r="N46" s="307"/>
      <c r="O46" s="307" t="s">
        <v>404</v>
      </c>
      <c r="P46" s="307" t="s">
        <v>404</v>
      </c>
      <c r="Q46" s="307" t="s">
        <v>404</v>
      </c>
      <c r="R46" s="307"/>
    </row>
    <row r="47" spans="1:18" ht="45" customHeight="1">
      <c r="A47" s="185" t="s">
        <v>428</v>
      </c>
      <c r="B47" s="188"/>
      <c r="C47" s="466" t="s">
        <v>429</v>
      </c>
      <c r="D47" s="650"/>
      <c r="E47" s="307"/>
      <c r="F47" s="307" t="s">
        <v>404</v>
      </c>
      <c r="G47" s="307" t="s">
        <v>404</v>
      </c>
      <c r="H47" s="307" t="s">
        <v>404</v>
      </c>
      <c r="I47" s="307"/>
      <c r="J47" s="307" t="s">
        <v>404</v>
      </c>
      <c r="K47" s="307" t="s">
        <v>404</v>
      </c>
      <c r="L47" s="307"/>
      <c r="M47" s="307" t="s">
        <v>404</v>
      </c>
      <c r="N47" s="307"/>
      <c r="O47" s="307" t="s">
        <v>404</v>
      </c>
      <c r="P47" s="307" t="s">
        <v>404</v>
      </c>
      <c r="Q47" s="307" t="s">
        <v>404</v>
      </c>
      <c r="R47" s="307"/>
    </row>
    <row r="48" spans="1:18" ht="12.75">
      <c r="A48" s="192" t="s">
        <v>430</v>
      </c>
      <c r="B48" s="195"/>
      <c r="C48" s="29"/>
      <c r="D48" s="194" t="s">
        <v>399</v>
      </c>
      <c r="E48" s="307"/>
      <c r="F48" s="307" t="s">
        <v>404</v>
      </c>
      <c r="G48" s="307" t="s">
        <v>404</v>
      </c>
      <c r="H48" s="307" t="s">
        <v>404</v>
      </c>
      <c r="I48" s="307"/>
      <c r="J48" s="307" t="s">
        <v>404</v>
      </c>
      <c r="K48" s="307" t="s">
        <v>404</v>
      </c>
      <c r="L48" s="307"/>
      <c r="M48" s="307" t="s">
        <v>404</v>
      </c>
      <c r="N48" s="307"/>
      <c r="O48" s="307" t="s">
        <v>404</v>
      </c>
      <c r="P48" s="307" t="s">
        <v>404</v>
      </c>
      <c r="Q48" s="307" t="s">
        <v>404</v>
      </c>
      <c r="R48" s="307"/>
    </row>
    <row r="49" spans="1:18" ht="12.75">
      <c r="A49" s="192" t="s">
        <v>431</v>
      </c>
      <c r="B49" s="195"/>
      <c r="C49" s="29"/>
      <c r="D49" s="194" t="s">
        <v>400</v>
      </c>
      <c r="E49" s="307"/>
      <c r="F49" s="307" t="s">
        <v>404</v>
      </c>
      <c r="G49" s="307" t="s">
        <v>404</v>
      </c>
      <c r="H49" s="307" t="s">
        <v>404</v>
      </c>
      <c r="I49" s="307"/>
      <c r="J49" s="307" t="s">
        <v>404</v>
      </c>
      <c r="K49" s="307" t="s">
        <v>404</v>
      </c>
      <c r="L49" s="307"/>
      <c r="M49" s="307" t="s">
        <v>404</v>
      </c>
      <c r="N49" s="307"/>
      <c r="O49" s="307" t="s">
        <v>404</v>
      </c>
      <c r="P49" s="307" t="s">
        <v>404</v>
      </c>
      <c r="Q49" s="307" t="s">
        <v>404</v>
      </c>
      <c r="R49" s="307"/>
    </row>
    <row r="50" spans="1:18" ht="12.75">
      <c r="A50" s="192" t="s">
        <v>432</v>
      </c>
      <c r="B50" s="195"/>
      <c r="C50" s="29"/>
      <c r="D50" s="194" t="s">
        <v>401</v>
      </c>
      <c r="E50" s="307"/>
      <c r="F50" s="307" t="s">
        <v>404</v>
      </c>
      <c r="G50" s="307" t="s">
        <v>404</v>
      </c>
      <c r="H50" s="307" t="s">
        <v>404</v>
      </c>
      <c r="I50" s="307"/>
      <c r="J50" s="307" t="s">
        <v>404</v>
      </c>
      <c r="K50" s="307" t="s">
        <v>404</v>
      </c>
      <c r="L50" s="307"/>
      <c r="M50" s="307" t="s">
        <v>404</v>
      </c>
      <c r="N50" s="307"/>
      <c r="O50" s="307" t="s">
        <v>404</v>
      </c>
      <c r="P50" s="307" t="s">
        <v>404</v>
      </c>
      <c r="Q50" s="307" t="s">
        <v>404</v>
      </c>
      <c r="R50" s="307"/>
    </row>
    <row r="51" spans="1:18" ht="15" customHeight="1">
      <c r="A51" s="185" t="s">
        <v>433</v>
      </c>
      <c r="B51" s="193"/>
      <c r="C51" s="645" t="s">
        <v>363</v>
      </c>
      <c r="D51" s="646"/>
      <c r="E51" s="307"/>
      <c r="F51" s="307" t="s">
        <v>404</v>
      </c>
      <c r="G51" s="307" t="s">
        <v>404</v>
      </c>
      <c r="H51" s="307" t="s">
        <v>404</v>
      </c>
      <c r="I51" s="307"/>
      <c r="J51" s="307" t="s">
        <v>404</v>
      </c>
      <c r="K51" s="307" t="s">
        <v>404</v>
      </c>
      <c r="L51" s="307"/>
      <c r="M51" s="307" t="s">
        <v>404</v>
      </c>
      <c r="N51" s="307"/>
      <c r="O51" s="307" t="s">
        <v>404</v>
      </c>
      <c r="P51" s="307" t="s">
        <v>404</v>
      </c>
      <c r="Q51" s="307" t="s">
        <v>404</v>
      </c>
      <c r="R51" s="307"/>
    </row>
    <row r="52" spans="1:18" ht="41.25" customHeight="1">
      <c r="A52" s="184" t="s">
        <v>434</v>
      </c>
      <c r="B52" s="610" t="s">
        <v>435</v>
      </c>
      <c r="C52" s="647"/>
      <c r="D52" s="648"/>
      <c r="E52" s="338"/>
      <c r="F52" s="338" t="s">
        <v>404</v>
      </c>
      <c r="G52" s="338" t="s">
        <v>404</v>
      </c>
      <c r="H52" s="338" t="s">
        <v>404</v>
      </c>
      <c r="I52" s="338"/>
      <c r="J52" s="338" t="s">
        <v>404</v>
      </c>
      <c r="K52" s="338" t="s">
        <v>404</v>
      </c>
      <c r="L52" s="338"/>
      <c r="M52" s="338" t="s">
        <v>404</v>
      </c>
      <c r="N52" s="338"/>
      <c r="O52" s="338" t="s">
        <v>404</v>
      </c>
      <c r="P52" s="338" t="s">
        <v>404</v>
      </c>
      <c r="Q52" s="338" t="s">
        <v>404</v>
      </c>
      <c r="R52" s="338"/>
    </row>
    <row r="53" spans="1:18" ht="54.75" customHeight="1">
      <c r="A53" s="184" t="s">
        <v>436</v>
      </c>
      <c r="B53" s="649" t="s">
        <v>437</v>
      </c>
      <c r="C53" s="649"/>
      <c r="D53" s="649"/>
      <c r="E53" s="338"/>
      <c r="F53" s="338"/>
      <c r="G53" s="338"/>
      <c r="H53" s="338"/>
      <c r="I53" s="338"/>
      <c r="J53" s="338">
        <f>+J24+J33+J43</f>
        <v>0</v>
      </c>
      <c r="K53" s="338">
        <v>4399.82</v>
      </c>
      <c r="L53" s="338">
        <f>+L24+L33+L43</f>
        <v>0</v>
      </c>
      <c r="M53" s="338">
        <v>0</v>
      </c>
      <c r="N53" s="338"/>
      <c r="O53" s="338">
        <f>+O24+O33+O43</f>
        <v>0</v>
      </c>
      <c r="P53" s="338"/>
      <c r="Q53" s="338"/>
      <c r="R53" s="338">
        <v>4399.82</v>
      </c>
    </row>
    <row r="54" spans="1:18" ht="54.75" customHeight="1">
      <c r="A54" s="184" t="s">
        <v>438</v>
      </c>
      <c r="B54" s="649" t="s">
        <v>439</v>
      </c>
      <c r="C54" s="649"/>
      <c r="D54" s="649"/>
      <c r="E54" s="338"/>
      <c r="F54" s="338"/>
      <c r="G54" s="338"/>
      <c r="H54" s="338"/>
      <c r="I54" s="338"/>
      <c r="J54" s="338">
        <f>+J15+J25-J34</f>
        <v>0</v>
      </c>
      <c r="K54" s="338">
        <v>7088.54</v>
      </c>
      <c r="L54" s="338">
        <f>+L15+L25-L34</f>
        <v>0</v>
      </c>
      <c r="M54" s="338">
        <v>0</v>
      </c>
      <c r="N54" s="338"/>
      <c r="O54" s="338">
        <v>0</v>
      </c>
      <c r="P54" s="338"/>
      <c r="Q54" s="338"/>
      <c r="R54" s="338">
        <v>7088.54</v>
      </c>
    </row>
    <row r="55" spans="1:7" ht="12.75">
      <c r="A55" s="1" t="s">
        <v>440</v>
      </c>
      <c r="B55" s="1"/>
      <c r="C55" s="1"/>
      <c r="D55" s="1"/>
      <c r="E55" s="1"/>
      <c r="F55" s="1"/>
      <c r="G55" s="1"/>
    </row>
    <row r="56" spans="1:7" ht="12.75">
      <c r="A56" s="1" t="s">
        <v>441</v>
      </c>
      <c r="B56" s="1"/>
      <c r="C56" s="1"/>
      <c r="D56" s="1"/>
      <c r="E56" s="1"/>
      <c r="F56" s="1"/>
      <c r="G56" s="1"/>
    </row>
  </sheetData>
  <sheetProtection/>
  <mergeCells count="43">
    <mergeCell ref="Q12:Q13"/>
    <mergeCell ref="R12:R13"/>
    <mergeCell ref="A8:R8"/>
    <mergeCell ref="A10:R10"/>
    <mergeCell ref="A12:A13"/>
    <mergeCell ref="B12:D13"/>
    <mergeCell ref="E12:E13"/>
    <mergeCell ref="F12:G12"/>
    <mergeCell ref="C23:D23"/>
    <mergeCell ref="B24:D24"/>
    <mergeCell ref="B25:D25"/>
    <mergeCell ref="C26:D26"/>
    <mergeCell ref="N12:O12"/>
    <mergeCell ref="P12:P13"/>
    <mergeCell ref="L12:L13"/>
    <mergeCell ref="M12:M13"/>
    <mergeCell ref="B14:D14"/>
    <mergeCell ref="B15:D15"/>
    <mergeCell ref="C16:D16"/>
    <mergeCell ref="B19:D19"/>
    <mergeCell ref="H12:H13"/>
    <mergeCell ref="I12:I13"/>
    <mergeCell ref="J12:J13"/>
    <mergeCell ref="K12:K13"/>
    <mergeCell ref="C47:D47"/>
    <mergeCell ref="C27:D27"/>
    <mergeCell ref="C28:D28"/>
    <mergeCell ref="C32:D32"/>
    <mergeCell ref="B33:D33"/>
    <mergeCell ref="C36:D36"/>
    <mergeCell ref="C37:D37"/>
    <mergeCell ref="B34:D34"/>
    <mergeCell ref="C35:D35"/>
    <mergeCell ref="C51:D51"/>
    <mergeCell ref="B52:D52"/>
    <mergeCell ref="B53:D53"/>
    <mergeCell ref="C38:D38"/>
    <mergeCell ref="C42:D42"/>
    <mergeCell ref="B54:D54"/>
    <mergeCell ref="B43:D43"/>
    <mergeCell ref="B44:D44"/>
    <mergeCell ref="B45:D45"/>
    <mergeCell ref="C46:D46"/>
  </mergeCells>
  <printOptions/>
  <pageMargins left="0.3937007874015748" right="0.3937007874015748" top="0.7874015748031497" bottom="0.3937007874015748" header="0.31496062992125984" footer="0.31496062992125984"/>
  <pageSetup fitToHeight="0" fitToWidth="1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Zeros="0" zoomScalePageLayoutView="0" workbookViewId="0" topLeftCell="A1">
      <selection activeCell="D5" sqref="D5"/>
    </sheetView>
  </sheetViews>
  <sheetFormatPr defaultColWidth="9.140625" defaultRowHeight="12.75"/>
  <cols>
    <col min="1" max="1" width="11.8515625" style="1" customWidth="1"/>
    <col min="2" max="2" width="1.8515625" style="1" customWidth="1"/>
    <col min="3" max="3" width="34.8515625" style="1" customWidth="1"/>
    <col min="4" max="5" width="10.7109375" style="1" customWidth="1"/>
    <col min="6" max="6" width="12.8515625" style="1" customWidth="1"/>
    <col min="7" max="7" width="10.28125" style="1" customWidth="1"/>
    <col min="8" max="8" width="8.8515625" style="1" customWidth="1"/>
    <col min="9" max="9" width="12.8515625" style="1" customWidth="1"/>
    <col min="10" max="16384" width="9.140625" style="1" customWidth="1"/>
  </cols>
  <sheetData>
    <row r="1" ht="12.75">
      <c r="F1" s="179" t="s">
        <v>646</v>
      </c>
    </row>
    <row r="2" spans="6:9" ht="12.75">
      <c r="F2" s="666" t="s">
        <v>442</v>
      </c>
      <c r="G2" s="666"/>
      <c r="H2" s="666"/>
      <c r="I2" s="666"/>
    </row>
    <row r="3" spans="2:6" ht="12.75">
      <c r="B3" s="180"/>
      <c r="F3" s="1" t="s">
        <v>443</v>
      </c>
    </row>
    <row r="4" spans="2:4" ht="18.75">
      <c r="B4" s="180"/>
      <c r="D4" s="429"/>
    </row>
    <row r="5" spans="2:4" ht="18.75">
      <c r="B5" s="180"/>
      <c r="D5" s="428" t="s">
        <v>648</v>
      </c>
    </row>
    <row r="7" spans="1:9" ht="32.25" customHeight="1">
      <c r="A7" s="447" t="s">
        <v>444</v>
      </c>
      <c r="B7" s="447"/>
      <c r="C7" s="447"/>
      <c r="D7" s="447"/>
      <c r="E7" s="447"/>
      <c r="F7" s="447"/>
      <c r="G7" s="447"/>
      <c r="H7" s="447"/>
      <c r="I7" s="447"/>
    </row>
    <row r="8" spans="1:9" ht="12.75" customHeight="1">
      <c r="A8" s="182"/>
      <c r="B8" s="182"/>
      <c r="C8" s="182"/>
      <c r="D8" s="182"/>
      <c r="E8" s="182"/>
      <c r="F8" s="182"/>
      <c r="G8" s="182"/>
      <c r="H8" s="182"/>
      <c r="I8" s="182"/>
    </row>
    <row r="9" spans="1:9" ht="31.5" customHeight="1">
      <c r="A9" s="447" t="s">
        <v>629</v>
      </c>
      <c r="B9" s="447"/>
      <c r="C9" s="447"/>
      <c r="D9" s="447"/>
      <c r="E9" s="447"/>
      <c r="F9" s="447"/>
      <c r="G9" s="447"/>
      <c r="H9" s="447"/>
      <c r="I9" s="447"/>
    </row>
    <row r="11" spans="1:9" ht="25.5" customHeight="1">
      <c r="A11" s="604" t="s">
        <v>131</v>
      </c>
      <c r="B11" s="667" t="s">
        <v>330</v>
      </c>
      <c r="C11" s="668"/>
      <c r="D11" s="604" t="s">
        <v>8</v>
      </c>
      <c r="E11" s="604"/>
      <c r="F11" s="604"/>
      <c r="G11" s="604" t="s">
        <v>9</v>
      </c>
      <c r="H11" s="604"/>
      <c r="I11" s="604"/>
    </row>
    <row r="12" spans="1:9" ht="76.5">
      <c r="A12" s="604"/>
      <c r="B12" s="669"/>
      <c r="C12" s="670"/>
      <c r="D12" s="4" t="s">
        <v>445</v>
      </c>
      <c r="E12" s="4" t="s">
        <v>446</v>
      </c>
      <c r="F12" s="4" t="s">
        <v>447</v>
      </c>
      <c r="G12" s="4" t="s">
        <v>445</v>
      </c>
      <c r="H12" s="4" t="s">
        <v>446</v>
      </c>
      <c r="I12" s="4" t="s">
        <v>447</v>
      </c>
    </row>
    <row r="13" spans="1:9" ht="12.75">
      <c r="A13" s="4">
        <v>1</v>
      </c>
      <c r="B13" s="456">
        <v>2</v>
      </c>
      <c r="C13" s="662"/>
      <c r="D13" s="4">
        <v>3</v>
      </c>
      <c r="E13" s="4">
        <v>4</v>
      </c>
      <c r="F13" s="4">
        <v>5</v>
      </c>
      <c r="G13" s="4">
        <v>6</v>
      </c>
      <c r="H13" s="4">
        <v>7</v>
      </c>
      <c r="I13" s="4">
        <v>8</v>
      </c>
    </row>
    <row r="14" spans="1:9" ht="25.5" customHeight="1">
      <c r="A14" s="183" t="s">
        <v>138</v>
      </c>
      <c r="B14" s="610" t="s">
        <v>448</v>
      </c>
      <c r="C14" s="663"/>
      <c r="D14" s="307">
        <v>22953.54</v>
      </c>
      <c r="E14" s="307">
        <v>21288.84</v>
      </c>
      <c r="F14" s="307">
        <f>+F15+F16+F19+F25+F26+F29</f>
        <v>0</v>
      </c>
      <c r="G14" s="307">
        <v>17237.82</v>
      </c>
      <c r="H14" s="307">
        <v>16989.600000000002</v>
      </c>
      <c r="I14" s="307"/>
    </row>
    <row r="15" spans="1:9" ht="15" customHeight="1">
      <c r="A15" s="4" t="s">
        <v>449</v>
      </c>
      <c r="B15" s="664" t="s">
        <v>450</v>
      </c>
      <c r="C15" s="665"/>
      <c r="D15" s="307"/>
      <c r="E15" s="307"/>
      <c r="F15" s="307"/>
      <c r="G15" s="307"/>
      <c r="H15" s="307"/>
      <c r="I15" s="307"/>
    </row>
    <row r="16" spans="1:9" ht="12.75" customHeight="1">
      <c r="A16" s="4" t="s">
        <v>332</v>
      </c>
      <c r="B16" s="459" t="s">
        <v>451</v>
      </c>
      <c r="C16" s="650"/>
      <c r="D16" s="343"/>
      <c r="E16" s="343"/>
      <c r="F16" s="343">
        <f>+F17+F18</f>
        <v>0</v>
      </c>
      <c r="G16" s="343">
        <v>0</v>
      </c>
      <c r="H16" s="343">
        <v>0</v>
      </c>
      <c r="I16" s="343">
        <f>+I17+I18</f>
        <v>0</v>
      </c>
    </row>
    <row r="17" spans="1:9" ht="12.75" customHeight="1">
      <c r="A17" s="4" t="s">
        <v>452</v>
      </c>
      <c r="B17" s="9"/>
      <c r="C17" s="190" t="s">
        <v>453</v>
      </c>
      <c r="D17" s="308"/>
      <c r="E17" s="308"/>
      <c r="F17" s="308"/>
      <c r="G17" s="308"/>
      <c r="H17" s="308"/>
      <c r="I17" s="308"/>
    </row>
    <row r="18" spans="1:9" ht="12.75" customHeight="1">
      <c r="A18" s="4" t="s">
        <v>454</v>
      </c>
      <c r="B18" s="9"/>
      <c r="C18" s="190" t="s">
        <v>455</v>
      </c>
      <c r="D18" s="308"/>
      <c r="E18" s="308"/>
      <c r="F18" s="308"/>
      <c r="G18" s="308"/>
      <c r="H18" s="308"/>
      <c r="I18" s="308"/>
    </row>
    <row r="19" spans="1:9" ht="25.5" customHeight="1">
      <c r="A19" s="4" t="s">
        <v>263</v>
      </c>
      <c r="B19" s="459" t="s">
        <v>456</v>
      </c>
      <c r="C19" s="650"/>
      <c r="D19" s="343">
        <v>244.99</v>
      </c>
      <c r="E19" s="343">
        <v>22.21</v>
      </c>
      <c r="F19" s="343">
        <f>+F20+F21+F22+F23+F24</f>
        <v>0</v>
      </c>
      <c r="G19" s="343">
        <v>248.22</v>
      </c>
      <c r="H19" s="343">
        <v>0</v>
      </c>
      <c r="I19" s="343">
        <f>+I20+I21+I22+I23+I24</f>
        <v>0</v>
      </c>
    </row>
    <row r="20" spans="1:9" ht="12.75" customHeight="1">
      <c r="A20" s="4" t="s">
        <v>457</v>
      </c>
      <c r="B20" s="9"/>
      <c r="C20" s="190" t="s">
        <v>458</v>
      </c>
      <c r="D20" s="308"/>
      <c r="E20" s="308"/>
      <c r="F20" s="308"/>
      <c r="G20" s="308"/>
      <c r="H20" s="308"/>
      <c r="I20" s="308"/>
    </row>
    <row r="21" spans="1:9" ht="12.75" customHeight="1">
      <c r="A21" s="4" t="s">
        <v>459</v>
      </c>
      <c r="B21" s="9"/>
      <c r="C21" s="190" t="s">
        <v>460</v>
      </c>
      <c r="D21" s="308"/>
      <c r="E21" s="308"/>
      <c r="F21" s="308"/>
      <c r="G21" s="308"/>
      <c r="H21" s="308"/>
      <c r="I21" s="308"/>
    </row>
    <row r="22" spans="1:9" ht="12.75" customHeight="1">
      <c r="A22" s="4" t="s">
        <v>461</v>
      </c>
      <c r="B22" s="9"/>
      <c r="C22" s="190" t="s">
        <v>462</v>
      </c>
      <c r="D22" s="308">
        <v>244.99</v>
      </c>
      <c r="E22" s="308">
        <v>22.21</v>
      </c>
      <c r="F22" s="308"/>
      <c r="G22" s="308">
        <v>248.22</v>
      </c>
      <c r="H22" s="308"/>
      <c r="I22" s="308"/>
    </row>
    <row r="23" spans="1:9" ht="12.75" customHeight="1">
      <c r="A23" s="4" t="s">
        <v>463</v>
      </c>
      <c r="B23" s="9"/>
      <c r="C23" s="190" t="s">
        <v>464</v>
      </c>
      <c r="D23" s="308"/>
      <c r="E23" s="308"/>
      <c r="F23" s="308"/>
      <c r="G23" s="308"/>
      <c r="H23" s="308"/>
      <c r="I23" s="308"/>
    </row>
    <row r="24" spans="1:9" ht="12.75" customHeight="1">
      <c r="A24" s="4" t="s">
        <v>465</v>
      </c>
      <c r="B24" s="9"/>
      <c r="C24" s="190" t="s">
        <v>466</v>
      </c>
      <c r="D24" s="308"/>
      <c r="E24" s="308"/>
      <c r="F24" s="308"/>
      <c r="G24" s="308"/>
      <c r="H24" s="308"/>
      <c r="I24" s="308"/>
    </row>
    <row r="25" spans="1:9" ht="25.5" customHeight="1">
      <c r="A25" s="4" t="s">
        <v>333</v>
      </c>
      <c r="B25" s="459" t="s">
        <v>467</v>
      </c>
      <c r="C25" s="650"/>
      <c r="D25" s="343"/>
      <c r="E25" s="343"/>
      <c r="F25" s="343"/>
      <c r="G25" s="343"/>
      <c r="H25" s="343"/>
      <c r="I25" s="343"/>
    </row>
    <row r="26" spans="1:9" ht="12.75" customHeight="1">
      <c r="A26" s="4" t="s">
        <v>334</v>
      </c>
      <c r="B26" s="459" t="s">
        <v>36</v>
      </c>
      <c r="C26" s="650"/>
      <c r="D26" s="343">
        <v>19571.93</v>
      </c>
      <c r="E26" s="343">
        <v>19571.93</v>
      </c>
      <c r="F26" s="343">
        <f>+F27+F28</f>
        <v>0</v>
      </c>
      <c r="G26" s="343">
        <v>15547.69</v>
      </c>
      <c r="H26" s="343">
        <v>15547.69</v>
      </c>
      <c r="I26" s="343">
        <f>+I27+I28</f>
        <v>0</v>
      </c>
    </row>
    <row r="27" spans="1:9" ht="12.75" customHeight="1">
      <c r="A27" s="4" t="s">
        <v>468</v>
      </c>
      <c r="B27" s="9"/>
      <c r="C27" s="190" t="s">
        <v>469</v>
      </c>
      <c r="D27" s="308">
        <v>19571.93</v>
      </c>
      <c r="E27" s="308">
        <v>19571.93</v>
      </c>
      <c r="F27" s="308"/>
      <c r="G27" s="308">
        <v>15547.69</v>
      </c>
      <c r="H27" s="308">
        <v>15547.69</v>
      </c>
      <c r="I27" s="308"/>
    </row>
    <row r="28" spans="1:9" ht="12.75" customHeight="1">
      <c r="A28" s="4" t="s">
        <v>470</v>
      </c>
      <c r="B28" s="9"/>
      <c r="C28" s="190" t="s">
        <v>466</v>
      </c>
      <c r="D28" s="308"/>
      <c r="E28" s="308"/>
      <c r="F28" s="308"/>
      <c r="G28" s="308"/>
      <c r="H28" s="308"/>
      <c r="I28" s="308"/>
    </row>
    <row r="29" spans="1:9" ht="12.75" customHeight="1">
      <c r="A29" s="4" t="s">
        <v>335</v>
      </c>
      <c r="B29" s="459" t="s">
        <v>38</v>
      </c>
      <c r="C29" s="650"/>
      <c r="D29" s="308">
        <v>3136.62</v>
      </c>
      <c r="E29" s="308">
        <v>1694.7</v>
      </c>
      <c r="F29" s="343"/>
      <c r="G29" s="308">
        <v>1441.91</v>
      </c>
      <c r="H29" s="308">
        <v>1441.91</v>
      </c>
      <c r="I29" s="343"/>
    </row>
    <row r="30" spans="1:9" ht="38.25" customHeight="1">
      <c r="A30" s="183" t="s">
        <v>139</v>
      </c>
      <c r="B30" s="610" t="s">
        <v>471</v>
      </c>
      <c r="C30" s="611"/>
      <c r="D30" s="343"/>
      <c r="E30" s="343"/>
      <c r="F30" s="343"/>
      <c r="G30" s="343"/>
      <c r="H30" s="343"/>
      <c r="I30" s="343"/>
    </row>
    <row r="31" spans="1:9" ht="25.5" customHeight="1">
      <c r="A31" s="183" t="s">
        <v>142</v>
      </c>
      <c r="B31" s="649" t="s">
        <v>472</v>
      </c>
      <c r="C31" s="649"/>
      <c r="D31" s="343">
        <v>22953.54</v>
      </c>
      <c r="E31" s="343">
        <v>21288.84</v>
      </c>
      <c r="F31" s="343">
        <f>+F14-F30</f>
        <v>0</v>
      </c>
      <c r="G31" s="343">
        <v>17237.82</v>
      </c>
      <c r="H31" s="343">
        <v>16989.600000000002</v>
      </c>
      <c r="I31" s="343">
        <f>+I14-I30</f>
        <v>0</v>
      </c>
    </row>
    <row r="32" spans="1:9" ht="12.75" customHeight="1">
      <c r="A32" s="200"/>
      <c r="B32" s="201"/>
      <c r="C32" s="201"/>
      <c r="D32" s="397"/>
      <c r="E32" s="397"/>
      <c r="F32" s="397"/>
      <c r="G32" s="202"/>
      <c r="H32" s="202"/>
      <c r="I32" s="202"/>
    </row>
  </sheetData>
  <sheetProtection/>
  <mergeCells count="17">
    <mergeCell ref="F2:I2"/>
    <mergeCell ref="A7:I7"/>
    <mergeCell ref="A9:I9"/>
    <mergeCell ref="A11:A12"/>
    <mergeCell ref="B11:C12"/>
    <mergeCell ref="D11:F11"/>
    <mergeCell ref="G11:I11"/>
    <mergeCell ref="B31:C31"/>
    <mergeCell ref="B13:C13"/>
    <mergeCell ref="B14:C14"/>
    <mergeCell ref="B15:C15"/>
    <mergeCell ref="B16:C16"/>
    <mergeCell ref="B19:C19"/>
    <mergeCell ref="B25:C25"/>
    <mergeCell ref="B26:C26"/>
    <mergeCell ref="B29:C29"/>
    <mergeCell ref="B30:C30"/>
  </mergeCells>
  <printOptions/>
  <pageMargins left="0.7" right="0.7" top="0.75" bottom="0.75" header="0.3" footer="0.3"/>
  <pageSetup fitToHeight="1" fitToWidth="1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Vaidotas Ražanas</dc:creator>
  <cp:keywords/>
  <dc:description/>
  <cp:lastModifiedBy>PC</cp:lastModifiedBy>
  <cp:lastPrinted>2019-03-18T13:48:08Z</cp:lastPrinted>
  <dcterms:created xsi:type="dcterms:W3CDTF">2013-02-01T07:28:35Z</dcterms:created>
  <dcterms:modified xsi:type="dcterms:W3CDTF">2019-03-18T13:49:12Z</dcterms:modified>
  <cp:category/>
  <cp:version/>
  <cp:contentType/>
  <cp:contentStatus/>
</cp:coreProperties>
</file>